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772" activeTab="3"/>
  </bookViews>
  <sheets>
    <sheet name="січень" sheetId="1" r:id="rId1"/>
    <sheet name="лютий" sheetId="2" r:id="rId2"/>
    <sheet name="березень" sheetId="3" r:id="rId3"/>
    <sheet name="1 квартал 18" sheetId="4" r:id="rId4"/>
  </sheets>
  <definedNames>
    <definedName name="_xlnm.Print_Area" localSheetId="3">'1 квартал 18'!$A$1:$BF$21</definedName>
    <definedName name="_xlnm.Print_Area" localSheetId="2">'березень'!$A$1:$BF$19</definedName>
    <definedName name="_xlnm.Print_Area" localSheetId="1">'лютий'!$A$1:$BF$6</definedName>
    <definedName name="_xlnm.Print_Area" localSheetId="0">'січень'!$A$1:$BF$21</definedName>
  </definedNames>
  <calcPr fullCalcOnLoad="1"/>
</workbook>
</file>

<file path=xl/sharedStrings.xml><?xml version="1.0" encoding="utf-8"?>
<sst xmlns="http://schemas.openxmlformats.org/spreadsheetml/2006/main" count="224" uniqueCount="78">
  <si>
    <t>Назва закладу освіти</t>
  </si>
  <si>
    <t>№</t>
  </si>
  <si>
    <t>Всього:</t>
  </si>
  <si>
    <t>СЮН</t>
  </si>
  <si>
    <t>Липецький МНВК</t>
  </si>
  <si>
    <t>Васищевський МНВК</t>
  </si>
  <si>
    <t xml:space="preserve"> Кутузівська  ЗОШ</t>
  </si>
  <si>
    <t>РЦДЮТ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</si>
  <si>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</si>
  <si>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</si>
  <si>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</si>
  <si>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</si>
  <si>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Поточний ремонт авто</t>
  </si>
  <si>
    <t>Страховка авто та водія</t>
  </si>
  <si>
    <t>Обслуговування водопідготов.обладнання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</si>
  <si>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</si>
  <si>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</si>
  <si>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</si>
  <si>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</si>
  <si>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</si>
  <si>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Поточний ремонт шкіл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</si>
  <si>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</si>
  <si>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</si>
  <si>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</si>
  <si>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Інше</t>
  </si>
  <si>
    <t>Послуги в сфері інформатизації замовлень про освіту</t>
  </si>
  <si>
    <t>Тех.обслуговування і повірка тепловодолічильників</t>
  </si>
  <si>
    <t>Заправка катриджа</t>
  </si>
  <si>
    <t>Ремонт принтера</t>
  </si>
  <si>
    <t>АРМ зарплата (Кітенко)</t>
  </si>
  <si>
    <t>Супровід програмне забезпечення (Адельгейм)</t>
  </si>
  <si>
    <t>(70202) 0611030</t>
  </si>
  <si>
    <t>(70401)0611090</t>
  </si>
  <si>
    <t>(70808)0611162</t>
  </si>
  <si>
    <t>(130107) 0615031</t>
  </si>
  <si>
    <t>(91108)0613140</t>
  </si>
  <si>
    <t>канцтовари</t>
  </si>
  <si>
    <t>господарчі товари, медаптечка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</si>
  <si>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</si>
  <si>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</si>
  <si>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</si>
  <si>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</si>
  <si>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</si>
  <si>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</si>
  <si>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</si>
  <si>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>Розробка проектів АПС</t>
  </si>
  <si>
    <t>Ремонт електрообладнання</t>
  </si>
  <si>
    <t xml:space="preserve">Блискавкозахист, обладнання </t>
  </si>
  <si>
    <t>Атестація робочих місць</t>
  </si>
  <si>
    <t>2230 "Продукти харчування"</t>
  </si>
  <si>
    <t>Разом 2210</t>
  </si>
  <si>
    <t>(70802)0611150 ЦКТ,Методисти,психологи</t>
  </si>
  <si>
    <t>Разом 2240</t>
  </si>
  <si>
    <t>Телефони,інтернет</t>
  </si>
  <si>
    <t>будматеріали, інше</t>
  </si>
  <si>
    <t>вогнегасники, противопож.щит</t>
  </si>
  <si>
    <t>Телефони, інтернет</t>
  </si>
  <si>
    <t>2111- Заробітна плата</t>
  </si>
  <si>
    <t>2120 - Нарахування на заробітну плату</t>
  </si>
  <si>
    <t>2210 - Предмети, мтеріали, обладнання та інвентар</t>
  </si>
  <si>
    <t>2240 - Оплата  послуг (крім комунальних)</t>
  </si>
  <si>
    <t>2250 - Видатки на відрядження</t>
  </si>
  <si>
    <t>2271 - Оплата теплопостачання</t>
  </si>
  <si>
    <t>2272 - Оплата водопостачання і водовідведення</t>
  </si>
  <si>
    <t>2273 - Оплата електроенергії</t>
  </si>
  <si>
    <t>2274 - Оплата газопостачання</t>
  </si>
  <si>
    <t>2275 - Оплата інших енергоносіїв та інших комунальних послуг</t>
  </si>
  <si>
    <t>2282 - Окремі заходи по реалізації державних (регіональних) програм, не віднесені до бюджету розвитку</t>
  </si>
  <si>
    <t>2730 - Інші виплати населенню</t>
  </si>
  <si>
    <t>2800 - Інші видатки</t>
  </si>
  <si>
    <t>ТПВ</t>
  </si>
  <si>
    <t>ВИВІЗ НЕЧИСТОТ</t>
  </si>
  <si>
    <t>ВУГІЛЛЯ</t>
  </si>
  <si>
    <t>Розробка проектів АПС,  обслуговування системи ПЗ, техн.обслуг.вогнегасників</t>
  </si>
  <si>
    <t xml:space="preserve"> Видатки закладів освіти ХРДА  за 1 квартал  2019 року</t>
  </si>
  <si>
    <t xml:space="preserve"> Видатки закладів освіти ХРДА по загальному фонду за січень  2019 року</t>
  </si>
  <si>
    <t xml:space="preserve"> Видатки закладів освіти ХРДА по загальному фонду за лютий  2019 року</t>
  </si>
  <si>
    <t xml:space="preserve"> Видатки закладів освіти ХРДА по загальному фонду за березень  2019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</si>
</sst>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27" borderId="0" xfId="0" applyFill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28" borderId="12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9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1" fillId="28" borderId="20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9" borderId="2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9" fillId="29" borderId="28" xfId="0" applyFont="1" applyFill="1" applyBorder="1" applyAlignment="1">
      <alignment horizontal="center" vertical="center" wrapText="1"/>
    </xf>
    <xf numFmtId="0" fontId="9" fillId="29" borderId="29" xfId="0" applyFont="1" applyFill="1" applyBorder="1" applyAlignment="1">
      <alignment horizontal="center" vertical="center" wrapText="1"/>
    </xf>
    <xf numFmtId="0" fontId="9" fillId="29" borderId="3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30" borderId="26" xfId="0" applyFont="1" applyFill="1" applyBorder="1" applyAlignment="1">
      <alignment horizontal="center" vertical="center" wrapText="1"/>
    </xf>
    <xf numFmtId="0" fontId="8" fillId="30" borderId="32" xfId="0" applyFont="1" applyFill="1" applyBorder="1" applyAlignment="1">
      <alignment horizontal="center" vertical="center" wrapText="1"/>
    </xf>
    <xf numFmtId="0" fontId="8" fillId="30" borderId="33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 wrapText="1"/>
    </xf>
    <xf numFmtId="0" fontId="9" fillId="28" borderId="25" xfId="0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12" fillId="28" borderId="25" xfId="0" applyFont="1" applyFill="1" applyBorder="1" applyAlignment="1">
      <alignment horizontal="center" vertical="center" wrapText="1"/>
    </xf>
    <xf numFmtId="0" fontId="11" fillId="28" borderId="25" xfId="0" applyFont="1" applyFill="1" applyBorder="1" applyAlignment="1">
      <alignment horizontal="center" vertical="center" wrapText="1"/>
    </xf>
    <xf numFmtId="0" fontId="11" fillId="28" borderId="26" xfId="0" applyFont="1" applyFill="1" applyBorder="1" applyAlignment="1">
      <alignment horizontal="center" vertical="center" wrapText="1"/>
    </xf>
    <xf numFmtId="0" fontId="9" fillId="31" borderId="28" xfId="0" applyFont="1" applyFill="1" applyBorder="1" applyAlignment="1">
      <alignment horizontal="center" vertical="center" wrapText="1"/>
    </xf>
    <xf numFmtId="0" fontId="8" fillId="31" borderId="28" xfId="0" applyFont="1" applyFill="1" applyBorder="1" applyAlignment="1">
      <alignment horizontal="center" vertical="center" wrapText="1"/>
    </xf>
    <xf numFmtId="0" fontId="8" fillId="31" borderId="29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8" fillId="31" borderId="35" xfId="0" applyFont="1" applyFill="1" applyBorder="1" applyAlignment="1">
      <alignment horizontal="center" vertical="center" wrapText="1"/>
    </xf>
    <xf numFmtId="0" fontId="8" fillId="31" borderId="36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9" fillId="25" borderId="28" xfId="0" applyFont="1" applyFill="1" applyBorder="1" applyAlignment="1">
      <alignment horizontal="center" vertical="center" wrapText="1"/>
    </xf>
    <xf numFmtId="2" fontId="9" fillId="25" borderId="28" xfId="0" applyNumberFormat="1" applyFont="1" applyFill="1" applyBorder="1" applyAlignment="1">
      <alignment horizontal="center" vertical="center" wrapText="1"/>
    </xf>
    <xf numFmtId="2" fontId="9" fillId="25" borderId="29" xfId="0" applyNumberFormat="1" applyFont="1" applyFill="1" applyBorder="1" applyAlignment="1">
      <alignment horizontal="center" vertical="center" wrapText="1"/>
    </xf>
    <xf numFmtId="2" fontId="9" fillId="25" borderId="30" xfId="0" applyNumberFormat="1" applyFont="1" applyFill="1" applyBorder="1" applyAlignment="1">
      <alignment horizontal="center" vertical="center" wrapText="1"/>
    </xf>
    <xf numFmtId="0" fontId="11" fillId="28" borderId="23" xfId="0" applyFont="1" applyFill="1" applyBorder="1" applyAlignment="1">
      <alignment horizontal="center" vertical="center" wrapText="1"/>
    </xf>
    <xf numFmtId="2" fontId="9" fillId="25" borderId="35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28" borderId="26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1" borderId="29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28" borderId="45" xfId="0" applyFont="1" applyFill="1" applyBorder="1" applyAlignment="1">
      <alignment horizontal="center" vertical="center" wrapText="1"/>
    </xf>
    <xf numFmtId="0" fontId="8" fillId="25" borderId="44" xfId="0" applyFont="1" applyFill="1" applyBorder="1" applyAlignment="1">
      <alignment horizontal="center" vertical="center" wrapText="1"/>
    </xf>
    <xf numFmtId="0" fontId="9" fillId="26" borderId="44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31" borderId="34" xfId="0" applyFont="1" applyFill="1" applyBorder="1" applyAlignment="1">
      <alignment horizontal="center" vertical="center" wrapText="1"/>
    </xf>
    <xf numFmtId="0" fontId="8" fillId="31" borderId="30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9" borderId="47" xfId="0" applyFont="1" applyFill="1" applyBorder="1" applyAlignment="1">
      <alignment horizontal="center" vertical="center" wrapText="1"/>
    </xf>
    <xf numFmtId="2" fontId="9" fillId="25" borderId="24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1" fillId="28" borderId="44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30" borderId="49" xfId="0" applyFont="1" applyFill="1" applyBorder="1" applyAlignment="1">
      <alignment horizontal="center" vertical="center" wrapText="1"/>
    </xf>
    <xf numFmtId="0" fontId="9" fillId="30" borderId="50" xfId="0" applyFont="1" applyFill="1" applyBorder="1" applyAlignment="1">
      <alignment horizontal="center" vertical="center" wrapText="1"/>
    </xf>
    <xf numFmtId="0" fontId="8" fillId="30" borderId="50" xfId="0" applyFont="1" applyFill="1" applyBorder="1" applyAlignment="1">
      <alignment horizontal="center" vertical="center" wrapText="1"/>
    </xf>
    <xf numFmtId="0" fontId="8" fillId="30" borderId="51" xfId="0" applyFont="1" applyFill="1" applyBorder="1" applyAlignment="1">
      <alignment horizontal="center" vertical="center" wrapText="1"/>
    </xf>
    <xf numFmtId="0" fontId="8" fillId="30" borderId="52" xfId="0" applyFont="1" applyFill="1" applyBorder="1" applyAlignment="1">
      <alignment horizontal="center" vertical="center" wrapText="1"/>
    </xf>
    <xf numFmtId="0" fontId="8" fillId="30" borderId="53" xfId="0" applyFont="1" applyFill="1" applyBorder="1" applyAlignment="1">
      <alignment horizontal="center" vertical="center" wrapText="1"/>
    </xf>
    <xf numFmtId="0" fontId="8" fillId="30" borderId="45" xfId="0" applyFont="1" applyFill="1" applyBorder="1" applyAlignment="1">
      <alignment horizontal="center" vertical="center" wrapText="1"/>
    </xf>
    <xf numFmtId="0" fontId="8" fillId="31" borderId="24" xfId="0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9" fillId="25" borderId="21" xfId="0" applyNumberFormat="1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0" borderId="27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11" fillId="28" borderId="56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2" fontId="9" fillId="34" borderId="27" xfId="0" applyNumberFormat="1" applyFont="1" applyFill="1" applyBorder="1" applyAlignment="1">
      <alignment horizontal="center" vertical="center" wrapText="1"/>
    </xf>
    <xf numFmtId="2" fontId="9" fillId="33" borderId="48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2" fontId="9" fillId="11" borderId="36" xfId="0" applyNumberFormat="1" applyFont="1" applyFill="1" applyBorder="1" applyAlignment="1">
      <alignment horizontal="center" vertical="center" wrapText="1"/>
    </xf>
    <xf numFmtId="2" fontId="9" fillId="28" borderId="27" xfId="0" applyNumberFormat="1" applyFont="1" applyFill="1" applyBorder="1" applyAlignment="1">
      <alignment horizontal="center" vertical="center" wrapText="1"/>
    </xf>
    <xf numFmtId="2" fontId="9" fillId="25" borderId="16" xfId="0" applyNumberFormat="1" applyFont="1" applyFill="1" applyBorder="1" applyAlignment="1">
      <alignment horizontal="center" vertical="center" wrapText="1"/>
    </xf>
    <xf numFmtId="2" fontId="9" fillId="34" borderId="16" xfId="0" applyNumberFormat="1" applyFont="1" applyFill="1" applyBorder="1" applyAlignment="1">
      <alignment horizontal="center" vertical="center" wrapText="1"/>
    </xf>
    <xf numFmtId="2" fontId="9" fillId="31" borderId="36" xfId="0" applyNumberFormat="1" applyFont="1" applyFill="1" applyBorder="1" applyAlignment="1">
      <alignment horizontal="center" vertical="center" wrapText="1"/>
    </xf>
    <xf numFmtId="2" fontId="9" fillId="32" borderId="36" xfId="0" applyNumberFormat="1" applyFont="1" applyFill="1" applyBorder="1" applyAlignment="1">
      <alignment horizontal="center" vertical="center" wrapText="1"/>
    </xf>
    <xf numFmtId="2" fontId="9" fillId="9" borderId="41" xfId="0" applyNumberFormat="1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2" fontId="9" fillId="29" borderId="3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28" borderId="25" xfId="0" applyNumberFormat="1" applyFont="1" applyFill="1" applyBorder="1" applyAlignment="1">
      <alignment horizontal="center" vertical="center" wrapText="1"/>
    </xf>
    <xf numFmtId="2" fontId="8" fillId="33" borderId="50" xfId="0" applyNumberFormat="1" applyFont="1" applyFill="1" applyBorder="1" applyAlignment="1">
      <alignment horizontal="center" vertical="center" wrapText="1"/>
    </xf>
    <xf numFmtId="2" fontId="9" fillId="29" borderId="28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11" borderId="28" xfId="0" applyNumberFormat="1" applyFont="1" applyFill="1" applyBorder="1" applyAlignment="1">
      <alignment horizontal="center" vertical="center" wrapText="1"/>
    </xf>
    <xf numFmtId="2" fontId="8" fillId="31" borderId="28" xfId="0" applyNumberFormat="1" applyFont="1" applyFill="1" applyBorder="1" applyAlignment="1">
      <alignment horizontal="center" vertical="center" wrapText="1"/>
    </xf>
    <xf numFmtId="2" fontId="8" fillId="25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30" borderId="50" xfId="0" applyNumberFormat="1" applyFont="1" applyFill="1" applyBorder="1" applyAlignment="1">
      <alignment horizontal="center" vertical="center" wrapText="1"/>
    </xf>
    <xf numFmtId="2" fontId="9" fillId="26" borderId="11" xfId="0" applyNumberFormat="1" applyFont="1" applyFill="1" applyBorder="1" applyAlignment="1">
      <alignment horizontal="center" vertical="center" wrapText="1"/>
    </xf>
    <xf numFmtId="2" fontId="8" fillId="30" borderId="48" xfId="0" applyNumberFormat="1" applyFont="1" applyFill="1" applyBorder="1" applyAlignment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vertical="center" wrapText="1"/>
    </xf>
    <xf numFmtId="0" fontId="14" fillId="0" borderId="54" xfId="0" applyFont="1" applyBorder="1" applyAlignment="1">
      <alignment horizontal="center" vertical="center" wrapText="1"/>
    </xf>
    <xf numFmtId="2" fontId="9" fillId="25" borderId="36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9" fillId="29" borderId="36" xfId="0" applyFont="1" applyFill="1" applyBorder="1" applyAlignment="1">
      <alignment horizontal="center" vertical="center" wrapText="1"/>
    </xf>
    <xf numFmtId="0" fontId="8" fillId="30" borderId="48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8" fillId="30" borderId="41" xfId="0" applyFont="1" applyFill="1" applyBorder="1" applyAlignment="1">
      <alignment horizontal="center" vertical="center" wrapText="1"/>
    </xf>
    <xf numFmtId="0" fontId="11" fillId="28" borderId="22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23"/>
  <sheetViews>
    <sheetView view="pageBreakPreview" zoomScale="75" zoomScaleNormal="50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5" sqref="E4:O5"/>
    </sheetView>
  </sheetViews>
  <sheetFormatPr defaultColWidth="9.00390625" defaultRowHeight="12.75"/>
  <cols>
    <col min="1" max="1" width="5.00390625" style="13" customWidth="1"/>
    <col min="2" max="2" width="38.375" style="13" customWidth="1"/>
    <col min="3" max="3" width="17.75390625" style="13" customWidth="1"/>
    <col min="4" max="4" width="16.875" style="13" customWidth="1"/>
    <col min="5" max="9" width="14.75390625" style="13" customWidth="1"/>
    <col min="10" max="10" width="12.375" style="13" customWidth="1"/>
    <col min="11" max="13" width="14.75390625" style="13" customWidth="1"/>
    <col min="14" max="15" width="14.75390625" style="15" customWidth="1"/>
    <col min="16" max="16" width="17.25390625" style="13" customWidth="1"/>
    <col min="17" max="46" width="14.75390625" style="13" customWidth="1"/>
    <col min="47" max="47" width="17.125" style="13" customWidth="1"/>
    <col min="48" max="48" width="14.75390625" style="13" customWidth="1"/>
    <col min="49" max="49" width="16.25390625" style="13" customWidth="1"/>
    <col min="50" max="50" width="16.875" style="13" customWidth="1"/>
    <col min="51" max="51" width="13.625" style="13" customWidth="1"/>
    <col min="52" max="54" width="15.375" style="13" customWidth="1"/>
    <col min="55" max="55" width="16.375" style="13" customWidth="1"/>
    <col min="56" max="57" width="14.75390625" style="13" customWidth="1"/>
    <col min="58" max="58" width="18.125" style="13" customWidth="1"/>
    <col min="60" max="60" width="12.875" style="0" customWidth="1"/>
  </cols>
  <sheetData>
    <row r="1" spans="1:58" ht="18" customHeight="1">
      <c r="A1" s="226" t="s">
        <v>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8"/>
    </row>
    <row r="2" spans="1:58" ht="12.75" customHeight="1" thickBo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8"/>
    </row>
    <row r="3" spans="1:58" ht="18.75" customHeight="1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8"/>
    </row>
    <row r="4" spans="1:58" s="1" customFormat="1" ht="28.5" customHeight="1" thickBot="1">
      <c r="A4" s="235" t="s">
        <v>1</v>
      </c>
      <c r="B4" s="211" t="s">
        <v>0</v>
      </c>
      <c r="C4" s="237" t="s">
        <v>57</v>
      </c>
      <c r="D4" s="211" t="s">
        <v>58</v>
      </c>
      <c r="E4" s="223" t="s">
        <v>59</v>
      </c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221" t="s">
        <v>49</v>
      </c>
      <c r="Q4" s="225" t="s">
        <v>60</v>
      </c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13" t="s">
        <v>52</v>
      </c>
      <c r="AU4" s="219" t="s">
        <v>61</v>
      </c>
      <c r="AV4" s="215" t="s">
        <v>62</v>
      </c>
      <c r="AW4" s="217" t="s">
        <v>63</v>
      </c>
      <c r="AX4" s="213" t="s">
        <v>64</v>
      </c>
      <c r="AY4" s="215" t="s">
        <v>65</v>
      </c>
      <c r="AZ4" s="232" t="s">
        <v>66</v>
      </c>
      <c r="BA4" s="233"/>
      <c r="BB4" s="234"/>
      <c r="BC4" s="230" t="s">
        <v>67</v>
      </c>
      <c r="BD4" s="213" t="s">
        <v>68</v>
      </c>
      <c r="BE4" s="213" t="s">
        <v>69</v>
      </c>
      <c r="BF4" s="221" t="s">
        <v>2</v>
      </c>
    </row>
    <row r="5" spans="1:58" s="1" customFormat="1" ht="150.75" thickBot="1">
      <c r="A5" s="236"/>
      <c r="B5" s="212"/>
      <c r="C5" s="238"/>
      <c r="D5" s="212"/>
      <c r="E5" s="138" t="s">
        <v>39</v>
      </c>
      <c r="F5" s="135" t="s">
        <v>36</v>
      </c>
      <c r="G5" s="135" t="s">
        <v>37</v>
      </c>
      <c r="H5" s="135" t="s">
        <v>38</v>
      </c>
      <c r="I5" s="135" t="s">
        <v>55</v>
      </c>
      <c r="J5" s="135" t="s">
        <v>54</v>
      </c>
      <c r="K5" s="135" t="s">
        <v>8</v>
      </c>
      <c r="L5" s="135" t="s">
        <v>42</v>
      </c>
      <c r="M5" s="135" t="s">
        <v>41</v>
      </c>
      <c r="N5" s="136" t="s">
        <v>40</v>
      </c>
      <c r="O5" s="137" t="s">
        <v>50</v>
      </c>
      <c r="P5" s="222"/>
      <c r="Q5" s="125" t="s">
        <v>53</v>
      </c>
      <c r="R5" s="135" t="s">
        <v>12</v>
      </c>
      <c r="S5" s="135" t="s">
        <v>13</v>
      </c>
      <c r="T5" s="135" t="s">
        <v>43</v>
      </c>
      <c r="U5" s="135" t="s">
        <v>9</v>
      </c>
      <c r="V5" s="135" t="s">
        <v>14</v>
      </c>
      <c r="W5" s="135" t="s">
        <v>15</v>
      </c>
      <c r="X5" s="135" t="s">
        <v>16</v>
      </c>
      <c r="Y5" s="135" t="s">
        <v>17</v>
      </c>
      <c r="Z5" s="135" t="s">
        <v>18</v>
      </c>
      <c r="AA5" s="135" t="s">
        <v>19</v>
      </c>
      <c r="AB5" s="135" t="s">
        <v>20</v>
      </c>
      <c r="AC5" s="135" t="s">
        <v>25</v>
      </c>
      <c r="AD5" s="135" t="s">
        <v>26</v>
      </c>
      <c r="AE5" s="135" t="s">
        <v>27</v>
      </c>
      <c r="AF5" s="135" t="s">
        <v>28</v>
      </c>
      <c r="AG5" s="135" t="s">
        <v>29</v>
      </c>
      <c r="AH5" s="135" t="s">
        <v>30</v>
      </c>
      <c r="AI5" s="135" t="s">
        <v>21</v>
      </c>
      <c r="AJ5" s="135" t="s">
        <v>22</v>
      </c>
      <c r="AK5" s="135" t="s">
        <v>23</v>
      </c>
      <c r="AL5" s="135" t="s">
        <v>10</v>
      </c>
      <c r="AM5" s="135" t="s">
        <v>11</v>
      </c>
      <c r="AN5" s="135" t="s">
        <v>44</v>
      </c>
      <c r="AO5" s="135" t="s">
        <v>45</v>
      </c>
      <c r="AP5" s="135" t="s">
        <v>46</v>
      </c>
      <c r="AQ5" s="135" t="s">
        <v>47</v>
      </c>
      <c r="AR5" s="135" t="s">
        <v>48</v>
      </c>
      <c r="AS5" s="139" t="s">
        <v>24</v>
      </c>
      <c r="AT5" s="214"/>
      <c r="AU5" s="220"/>
      <c r="AV5" s="216"/>
      <c r="AW5" s="218"/>
      <c r="AX5" s="214"/>
      <c r="AY5" s="216"/>
      <c r="AZ5" s="199" t="s">
        <v>72</v>
      </c>
      <c r="BA5" s="200" t="s">
        <v>70</v>
      </c>
      <c r="BB5" s="205" t="s">
        <v>71</v>
      </c>
      <c r="BC5" s="231"/>
      <c r="BD5" s="214"/>
      <c r="BE5" s="214"/>
      <c r="BF5" s="222"/>
    </row>
    <row r="6" spans="1:62" ht="18.75">
      <c r="A6" s="4">
        <v>18</v>
      </c>
      <c r="B6" s="4" t="s">
        <v>6</v>
      </c>
      <c r="C6" s="5">
        <f>(184480.8+52852.07)*0.43</f>
        <v>102053.1341</v>
      </c>
      <c r="D6" s="5">
        <f>(42445+10347.78)*0.43</f>
        <v>22700.895399999998</v>
      </c>
      <c r="E6" s="6"/>
      <c r="F6" s="6"/>
      <c r="G6" s="6"/>
      <c r="H6" s="6"/>
      <c r="I6" s="6"/>
      <c r="J6" s="6"/>
      <c r="K6" s="6"/>
      <c r="L6" s="6"/>
      <c r="M6" s="6"/>
      <c r="N6" s="7"/>
      <c r="O6" s="7">
        <f aca="true" t="shared" si="0" ref="O6:O20">SUM(E6:N6)</f>
        <v>0</v>
      </c>
      <c r="P6" s="110"/>
      <c r="Q6" s="2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23"/>
      <c r="AT6" s="30">
        <f>SUM(Q6:AS6)</f>
        <v>0</v>
      </c>
      <c r="AU6" s="32"/>
      <c r="AV6" s="123">
        <v>110333.51</v>
      </c>
      <c r="AW6" s="23"/>
      <c r="AX6" s="23"/>
      <c r="AY6" s="23"/>
      <c r="AZ6" s="110"/>
      <c r="BA6" s="32"/>
      <c r="BB6" s="32"/>
      <c r="BC6" s="30"/>
      <c r="BD6" s="165"/>
      <c r="BE6" s="37"/>
      <c r="BF6" s="166">
        <f>C6+D6+O6+P6+AT6+AU6+AV6+AW6+AX6+AY6+AZ6+BC6+BD6+BE6+BA6+BB6</f>
        <v>235087.53949999998</v>
      </c>
      <c r="BH6" s="178"/>
      <c r="BJ6" s="178"/>
    </row>
    <row r="7" spans="1:58" ht="19.5" hidden="1" thickBot="1">
      <c r="A7" s="145">
        <v>41</v>
      </c>
      <c r="B7" s="146" t="s">
        <v>31</v>
      </c>
      <c r="C7" s="146"/>
      <c r="D7" s="180"/>
      <c r="E7" s="146"/>
      <c r="F7" s="146"/>
      <c r="G7" s="146"/>
      <c r="H7" s="146"/>
      <c r="I7" s="146"/>
      <c r="J7" s="146"/>
      <c r="K7" s="146"/>
      <c r="L7" s="146"/>
      <c r="M7" s="146"/>
      <c r="N7" s="147"/>
      <c r="O7" s="148">
        <f t="shared" si="0"/>
        <v>0</v>
      </c>
      <c r="P7" s="149"/>
      <c r="Q7" s="155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51"/>
      <c r="AT7" s="150">
        <f>SUM(Q7:AS7)</f>
        <v>0</v>
      </c>
      <c r="AU7" s="152"/>
      <c r="AV7" s="154"/>
      <c r="AW7" s="151"/>
      <c r="AX7" s="151"/>
      <c r="AY7" s="151"/>
      <c r="AZ7" s="149"/>
      <c r="BA7" s="152"/>
      <c r="BB7" s="152"/>
      <c r="BC7" s="150"/>
      <c r="BD7" s="153"/>
      <c r="BE7" s="150"/>
      <c r="BF7" s="167">
        <f>C7+D7+O7+P7+AT7+AU7+AV7+AW7+AX7+AY7+AZ7+BC7+BD7+BE7</f>
        <v>0</v>
      </c>
    </row>
    <row r="8" spans="1:58" ht="19.5" hidden="1" thickBot="1">
      <c r="A8" s="45">
        <v>42</v>
      </c>
      <c r="B8" s="45" t="s">
        <v>32</v>
      </c>
      <c r="C8" s="181">
        <f>C9+C10</f>
        <v>0</v>
      </c>
      <c r="D8" s="181">
        <f aca="true" t="shared" si="1" ref="D8:BE8">D9+D10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51">
        <f t="shared" si="1"/>
        <v>0</v>
      </c>
      <c r="M8" s="51">
        <f t="shared" si="1"/>
        <v>0</v>
      </c>
      <c r="N8" s="51">
        <f t="shared" si="1"/>
        <v>0</v>
      </c>
      <c r="O8" s="52">
        <f t="shared" si="1"/>
        <v>0</v>
      </c>
      <c r="P8" s="53">
        <f t="shared" si="1"/>
        <v>0</v>
      </c>
      <c r="Q8" s="38">
        <f t="shared" si="1"/>
        <v>0</v>
      </c>
      <c r="R8" s="51">
        <f t="shared" si="1"/>
        <v>0</v>
      </c>
      <c r="S8" s="51">
        <f t="shared" si="1"/>
        <v>0</v>
      </c>
      <c r="T8" s="51">
        <f t="shared" si="1"/>
        <v>0</v>
      </c>
      <c r="U8" s="51">
        <f t="shared" si="1"/>
        <v>0</v>
      </c>
      <c r="V8" s="51">
        <f t="shared" si="1"/>
        <v>0</v>
      </c>
      <c r="W8" s="51">
        <f t="shared" si="1"/>
        <v>0</v>
      </c>
      <c r="X8" s="51">
        <f t="shared" si="1"/>
        <v>0</v>
      </c>
      <c r="Y8" s="51">
        <f t="shared" si="1"/>
        <v>0</v>
      </c>
      <c r="Z8" s="51">
        <f t="shared" si="1"/>
        <v>0</v>
      </c>
      <c r="AA8" s="51">
        <f t="shared" si="1"/>
        <v>0</v>
      </c>
      <c r="AB8" s="51">
        <f t="shared" si="1"/>
        <v>0</v>
      </c>
      <c r="AC8" s="51">
        <f t="shared" si="1"/>
        <v>0</v>
      </c>
      <c r="AD8" s="51">
        <f t="shared" si="1"/>
        <v>0</v>
      </c>
      <c r="AE8" s="51">
        <f t="shared" si="1"/>
        <v>0</v>
      </c>
      <c r="AF8" s="51">
        <f t="shared" si="1"/>
        <v>0</v>
      </c>
      <c r="AG8" s="51">
        <f t="shared" si="1"/>
        <v>0</v>
      </c>
      <c r="AH8" s="51">
        <f t="shared" si="1"/>
        <v>0</v>
      </c>
      <c r="AI8" s="51">
        <f t="shared" si="1"/>
        <v>0</v>
      </c>
      <c r="AJ8" s="51">
        <f t="shared" si="1"/>
        <v>0</v>
      </c>
      <c r="AK8" s="51">
        <f t="shared" si="1"/>
        <v>0</v>
      </c>
      <c r="AL8" s="51">
        <f t="shared" si="1"/>
        <v>0</v>
      </c>
      <c r="AM8" s="51">
        <f t="shared" si="1"/>
        <v>0</v>
      </c>
      <c r="AN8" s="51">
        <f t="shared" si="1"/>
        <v>0</v>
      </c>
      <c r="AO8" s="51">
        <f t="shared" si="1"/>
        <v>0</v>
      </c>
      <c r="AP8" s="51">
        <f t="shared" si="1"/>
        <v>0</v>
      </c>
      <c r="AQ8" s="51">
        <f t="shared" si="1"/>
        <v>0</v>
      </c>
      <c r="AR8" s="51">
        <f t="shared" si="1"/>
        <v>0</v>
      </c>
      <c r="AS8" s="52">
        <f t="shared" si="1"/>
        <v>0</v>
      </c>
      <c r="AT8" s="38">
        <f t="shared" si="1"/>
        <v>0</v>
      </c>
      <c r="AU8" s="197">
        <f t="shared" si="1"/>
        <v>0</v>
      </c>
      <c r="AV8" s="45">
        <f t="shared" si="1"/>
        <v>0</v>
      </c>
      <c r="AW8" s="52">
        <f t="shared" si="1"/>
        <v>0</v>
      </c>
      <c r="AX8" s="52">
        <f t="shared" si="1"/>
        <v>0</v>
      </c>
      <c r="AY8" s="52">
        <f t="shared" si="1"/>
        <v>0</v>
      </c>
      <c r="AZ8" s="53">
        <f t="shared" si="1"/>
        <v>0</v>
      </c>
      <c r="BA8" s="197"/>
      <c r="BB8" s="197"/>
      <c r="BC8" s="38">
        <f t="shared" si="1"/>
        <v>0</v>
      </c>
      <c r="BD8" s="45">
        <f t="shared" si="1"/>
        <v>0</v>
      </c>
      <c r="BE8" s="38">
        <f t="shared" si="1"/>
        <v>0</v>
      </c>
      <c r="BF8" s="177">
        <f>BF9+BF10</f>
        <v>0</v>
      </c>
    </row>
    <row r="9" spans="1:62" ht="18.75" hidden="1">
      <c r="A9" s="47">
        <v>43</v>
      </c>
      <c r="B9" s="47" t="s">
        <v>7</v>
      </c>
      <c r="C9" s="134"/>
      <c r="D9" s="134"/>
      <c r="E9" s="47"/>
      <c r="F9" s="47"/>
      <c r="G9" s="47"/>
      <c r="H9" s="47"/>
      <c r="I9" s="47"/>
      <c r="J9" s="47"/>
      <c r="K9" s="47"/>
      <c r="L9" s="47"/>
      <c r="M9" s="47"/>
      <c r="N9" s="48"/>
      <c r="O9" s="101">
        <f t="shared" si="0"/>
        <v>0</v>
      </c>
      <c r="P9" s="111"/>
      <c r="Q9" s="5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9"/>
      <c r="AT9" s="37">
        <f>SUM(Q9:AS9)</f>
        <v>0</v>
      </c>
      <c r="AU9" s="39"/>
      <c r="AV9" s="42"/>
      <c r="AW9" s="49"/>
      <c r="AX9" s="49"/>
      <c r="AY9" s="49"/>
      <c r="AZ9" s="111"/>
      <c r="BA9" s="39"/>
      <c r="BB9" s="39"/>
      <c r="BC9" s="37"/>
      <c r="BD9" s="157"/>
      <c r="BE9" s="37"/>
      <c r="BF9" s="166">
        <f>C9+D9+O9+P9+AT9+AU9+AV9+AW9+AX9+AY9+AZ9+BC9+BD9</f>
        <v>0</v>
      </c>
      <c r="BG9" s="2"/>
      <c r="BH9" s="2"/>
      <c r="BI9" s="2"/>
      <c r="BJ9" s="2"/>
    </row>
    <row r="10" spans="1:58" ht="19.5" hidden="1" thickBot="1">
      <c r="A10" s="3">
        <v>44</v>
      </c>
      <c r="B10" s="3" t="s">
        <v>3</v>
      </c>
      <c r="C10" s="182"/>
      <c r="D10" s="182"/>
      <c r="E10" s="3"/>
      <c r="F10" s="3"/>
      <c r="G10" s="3"/>
      <c r="H10" s="3"/>
      <c r="I10" s="3"/>
      <c r="J10" s="3"/>
      <c r="K10" s="3"/>
      <c r="L10" s="3"/>
      <c r="M10" s="3"/>
      <c r="N10" s="17"/>
      <c r="O10" s="101">
        <f t="shared" si="0"/>
        <v>0</v>
      </c>
      <c r="P10" s="112"/>
      <c r="Q10" s="109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54"/>
      <c r="AT10" s="37">
        <f>SUM(Q10:AS10)</f>
        <v>0</v>
      </c>
      <c r="AU10" s="100"/>
      <c r="AV10" s="22"/>
      <c r="AW10" s="21"/>
      <c r="AX10" s="21"/>
      <c r="AY10" s="21"/>
      <c r="AZ10" s="112"/>
      <c r="BA10" s="55"/>
      <c r="BB10" s="55"/>
      <c r="BC10" s="141"/>
      <c r="BD10" s="162"/>
      <c r="BE10" s="195"/>
      <c r="BF10" s="168">
        <f>C10+D10+O10+P10+AT10+AU10+AV10+AW10+AX10+AY10+AZ10+BC10+BD10</f>
        <v>0</v>
      </c>
    </row>
    <row r="11" spans="1:58" ht="38.25" hidden="1" thickBot="1">
      <c r="A11" s="59">
        <v>45</v>
      </c>
      <c r="B11" s="60" t="s">
        <v>51</v>
      </c>
      <c r="C11" s="183"/>
      <c r="D11" s="183"/>
      <c r="E11" s="61"/>
      <c r="F11" s="61"/>
      <c r="G11" s="61"/>
      <c r="H11" s="61"/>
      <c r="I11" s="61"/>
      <c r="J11" s="61"/>
      <c r="K11" s="61"/>
      <c r="L11" s="61"/>
      <c r="M11" s="61"/>
      <c r="N11" s="60"/>
      <c r="O11" s="102">
        <f t="shared" si="0"/>
        <v>0</v>
      </c>
      <c r="P11" s="113"/>
      <c r="Q11" s="63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2"/>
      <c r="AT11" s="63">
        <f>SUM(Q11:AS11)</f>
        <v>0</v>
      </c>
      <c r="AU11" s="65"/>
      <c r="AV11" s="64"/>
      <c r="AW11" s="62"/>
      <c r="AX11" s="62"/>
      <c r="AY11" s="62"/>
      <c r="AZ11" s="113"/>
      <c r="BA11" s="65"/>
      <c r="BB11" s="65"/>
      <c r="BC11" s="63"/>
      <c r="BD11" s="158"/>
      <c r="BE11" s="63"/>
      <c r="BF11" s="169">
        <f>C11+D11+O11+P11+AT11+AU11+AV11+AW11+AX11+AY11+AZ11+BC11+BD11+BE11</f>
        <v>0</v>
      </c>
    </row>
    <row r="12" spans="1:58" s="20" customFormat="1" ht="19.5" hidden="1" thickBot="1">
      <c r="A12" s="126">
        <v>46</v>
      </c>
      <c r="B12" s="127">
        <v>611161</v>
      </c>
      <c r="C12" s="187">
        <f aca="true" t="shared" si="2" ref="C12:AC12">C13+C14+C15</f>
        <v>0</v>
      </c>
      <c r="D12" s="187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0</v>
      </c>
      <c r="I12" s="128">
        <f t="shared" si="2"/>
        <v>0</v>
      </c>
      <c r="J12" s="128">
        <f t="shared" si="2"/>
        <v>0</v>
      </c>
      <c r="K12" s="128">
        <f t="shared" si="2"/>
        <v>0</v>
      </c>
      <c r="L12" s="128">
        <f t="shared" si="2"/>
        <v>0</v>
      </c>
      <c r="M12" s="128">
        <f t="shared" si="2"/>
        <v>0</v>
      </c>
      <c r="N12" s="128">
        <f t="shared" si="2"/>
        <v>0</v>
      </c>
      <c r="O12" s="129">
        <f t="shared" si="2"/>
        <v>0</v>
      </c>
      <c r="P12" s="130">
        <f t="shared" si="2"/>
        <v>0</v>
      </c>
      <c r="Q12" s="156">
        <f t="shared" si="2"/>
        <v>0</v>
      </c>
      <c r="R12" s="128">
        <f t="shared" si="2"/>
        <v>0</v>
      </c>
      <c r="S12" s="128">
        <f t="shared" si="2"/>
        <v>0</v>
      </c>
      <c r="T12" s="128">
        <f t="shared" si="2"/>
        <v>0</v>
      </c>
      <c r="U12" s="128">
        <f t="shared" si="2"/>
        <v>0</v>
      </c>
      <c r="V12" s="128">
        <f t="shared" si="2"/>
        <v>0</v>
      </c>
      <c r="W12" s="128">
        <f t="shared" si="2"/>
        <v>0</v>
      </c>
      <c r="X12" s="128">
        <f t="shared" si="2"/>
        <v>0</v>
      </c>
      <c r="Y12" s="128">
        <f t="shared" si="2"/>
        <v>0</v>
      </c>
      <c r="Z12" s="128">
        <f t="shared" si="2"/>
        <v>0</v>
      </c>
      <c r="AA12" s="128">
        <f t="shared" si="2"/>
        <v>0</v>
      </c>
      <c r="AB12" s="128">
        <f t="shared" si="2"/>
        <v>0</v>
      </c>
      <c r="AC12" s="128">
        <f t="shared" si="2"/>
        <v>0</v>
      </c>
      <c r="AD12" s="128">
        <f aca="true" t="shared" si="3" ref="AD12:BE12">AD13+AD14+AD15</f>
        <v>0</v>
      </c>
      <c r="AE12" s="128">
        <f t="shared" si="3"/>
        <v>0</v>
      </c>
      <c r="AF12" s="128">
        <f t="shared" si="3"/>
        <v>0</v>
      </c>
      <c r="AG12" s="128">
        <f t="shared" si="3"/>
        <v>0</v>
      </c>
      <c r="AH12" s="128">
        <f t="shared" si="3"/>
        <v>0</v>
      </c>
      <c r="AI12" s="128">
        <f t="shared" si="3"/>
        <v>0</v>
      </c>
      <c r="AJ12" s="128">
        <f t="shared" si="3"/>
        <v>0</v>
      </c>
      <c r="AK12" s="128">
        <f t="shared" si="3"/>
        <v>0</v>
      </c>
      <c r="AL12" s="128">
        <f t="shared" si="3"/>
        <v>0</v>
      </c>
      <c r="AM12" s="128">
        <f t="shared" si="3"/>
        <v>0</v>
      </c>
      <c r="AN12" s="128">
        <f t="shared" si="3"/>
        <v>0</v>
      </c>
      <c r="AO12" s="128">
        <f t="shared" si="3"/>
        <v>0</v>
      </c>
      <c r="AP12" s="128">
        <f t="shared" si="3"/>
        <v>0</v>
      </c>
      <c r="AQ12" s="128">
        <f t="shared" si="3"/>
        <v>0</v>
      </c>
      <c r="AR12" s="128">
        <f t="shared" si="3"/>
        <v>0</v>
      </c>
      <c r="AS12" s="129">
        <f t="shared" si="3"/>
        <v>0</v>
      </c>
      <c r="AT12" s="57">
        <f t="shared" si="3"/>
        <v>0</v>
      </c>
      <c r="AU12" s="198">
        <f t="shared" si="3"/>
        <v>0</v>
      </c>
      <c r="AV12" s="131">
        <f t="shared" si="3"/>
        <v>0</v>
      </c>
      <c r="AW12" s="56">
        <f t="shared" si="3"/>
        <v>0</v>
      </c>
      <c r="AX12" s="56">
        <f t="shared" si="3"/>
        <v>0</v>
      </c>
      <c r="AY12" s="56">
        <f t="shared" si="3"/>
        <v>0</v>
      </c>
      <c r="AZ12" s="132">
        <f t="shared" si="3"/>
        <v>0</v>
      </c>
      <c r="BA12" s="206"/>
      <c r="BB12" s="206"/>
      <c r="BC12" s="57">
        <f t="shared" si="3"/>
        <v>0</v>
      </c>
      <c r="BD12" s="58">
        <f t="shared" si="3"/>
        <v>0</v>
      </c>
      <c r="BE12" s="57">
        <f t="shared" si="3"/>
        <v>0</v>
      </c>
      <c r="BF12" s="189">
        <f>BF13+BF14+BF15</f>
        <v>0</v>
      </c>
    </row>
    <row r="13" spans="1:58" ht="18.75" hidden="1">
      <c r="A13" s="66">
        <v>47</v>
      </c>
      <c r="B13" s="67">
        <v>70804</v>
      </c>
      <c r="C13" s="179"/>
      <c r="D13" s="179"/>
      <c r="E13" s="68"/>
      <c r="F13" s="68"/>
      <c r="G13" s="68"/>
      <c r="H13" s="68"/>
      <c r="I13" s="68"/>
      <c r="J13" s="68"/>
      <c r="K13" s="68"/>
      <c r="L13" s="68"/>
      <c r="M13" s="68"/>
      <c r="N13" s="67"/>
      <c r="O13" s="103">
        <f t="shared" si="0"/>
        <v>0</v>
      </c>
      <c r="P13" s="114"/>
      <c r="Q13" s="140"/>
      <c r="R13" s="70"/>
      <c r="S13" s="68"/>
      <c r="T13" s="68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9"/>
      <c r="AF13" s="70"/>
      <c r="AG13" s="69"/>
      <c r="AH13" s="70"/>
      <c r="AI13" s="70"/>
      <c r="AJ13" s="70"/>
      <c r="AK13" s="70"/>
      <c r="AL13" s="68"/>
      <c r="AM13" s="70"/>
      <c r="AN13" s="70"/>
      <c r="AO13" s="70"/>
      <c r="AP13" s="70"/>
      <c r="AQ13" s="70"/>
      <c r="AR13" s="70"/>
      <c r="AS13" s="71"/>
      <c r="AT13" s="190">
        <f>SUM(Q13:AS13)</f>
        <v>0</v>
      </c>
      <c r="AU13" s="41"/>
      <c r="AV13" s="98"/>
      <c r="AW13" s="24"/>
      <c r="AX13" s="24"/>
      <c r="AY13" s="24"/>
      <c r="AZ13" s="124"/>
      <c r="BA13" s="207"/>
      <c r="BB13" s="207"/>
      <c r="BC13" s="40"/>
      <c r="BD13" s="159"/>
      <c r="BE13" s="40"/>
      <c r="BF13" s="170">
        <f>C13+D13+O13+P13+AT13+AU13+AV13+AW13+AX13+AY13+AZ13+BC13+BD13+BE13</f>
        <v>0</v>
      </c>
    </row>
    <row r="14" spans="1:58" ht="18.75" hidden="1">
      <c r="A14" s="10">
        <v>48</v>
      </c>
      <c r="B14" s="11">
        <v>70805</v>
      </c>
      <c r="C14" s="185"/>
      <c r="D14" s="185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4">
        <f t="shared" si="0"/>
        <v>0</v>
      </c>
      <c r="P14" s="115"/>
      <c r="Q14" s="2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25"/>
      <c r="AT14" s="31">
        <f>SUM(Q14:AS14)</f>
        <v>0</v>
      </c>
      <c r="AU14" s="33"/>
      <c r="AV14" s="43"/>
      <c r="AW14" s="25"/>
      <c r="AX14" s="25"/>
      <c r="AY14" s="25"/>
      <c r="AZ14" s="115"/>
      <c r="BA14" s="33"/>
      <c r="BB14" s="33"/>
      <c r="BC14" s="31"/>
      <c r="BD14" s="160"/>
      <c r="BE14" s="31"/>
      <c r="BF14" s="171">
        <f>C14+D14+O14+P14+AT14+AU14+AV14+AW14+AX14+AY14+AZ14+BC14+BD14+BE14</f>
        <v>0</v>
      </c>
    </row>
    <row r="15" spans="1:58" ht="18.75" hidden="1">
      <c r="A15" s="12">
        <v>49</v>
      </c>
      <c r="B15" s="12">
        <v>70806</v>
      </c>
      <c r="C15" s="12">
        <f>C16+C17</f>
        <v>0</v>
      </c>
      <c r="D15" s="188">
        <f aca="true" t="shared" si="4" ref="D15:BF15"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  <c r="M15" s="12">
        <f t="shared" si="4"/>
        <v>0</v>
      </c>
      <c r="N15" s="12">
        <f t="shared" si="4"/>
        <v>0</v>
      </c>
      <c r="O15" s="26">
        <f t="shared" si="4"/>
        <v>0</v>
      </c>
      <c r="P15" s="116">
        <f t="shared" si="4"/>
        <v>0</v>
      </c>
      <c r="Q15" s="29">
        <f t="shared" si="4"/>
        <v>0</v>
      </c>
      <c r="R15" s="12">
        <f t="shared" si="4"/>
        <v>0</v>
      </c>
      <c r="S15" s="12">
        <f t="shared" si="4"/>
        <v>0</v>
      </c>
      <c r="T15" s="12">
        <f t="shared" si="4"/>
        <v>0</v>
      </c>
      <c r="U15" s="12">
        <f t="shared" si="4"/>
        <v>0</v>
      </c>
      <c r="V15" s="12">
        <f t="shared" si="4"/>
        <v>0</v>
      </c>
      <c r="W15" s="12">
        <f t="shared" si="4"/>
        <v>0</v>
      </c>
      <c r="X15" s="12">
        <f t="shared" si="4"/>
        <v>0</v>
      </c>
      <c r="Y15" s="12">
        <f t="shared" si="4"/>
        <v>0</v>
      </c>
      <c r="Z15" s="12">
        <f t="shared" si="4"/>
        <v>0</v>
      </c>
      <c r="AA15" s="12">
        <f t="shared" si="4"/>
        <v>0</v>
      </c>
      <c r="AB15" s="12">
        <f t="shared" si="4"/>
        <v>0</v>
      </c>
      <c r="AC15" s="12">
        <f t="shared" si="4"/>
        <v>0</v>
      </c>
      <c r="AD15" s="12">
        <f t="shared" si="4"/>
        <v>0</v>
      </c>
      <c r="AE15" s="12">
        <f t="shared" si="4"/>
        <v>0</v>
      </c>
      <c r="AF15" s="12">
        <f t="shared" si="4"/>
        <v>0</v>
      </c>
      <c r="AG15" s="12">
        <f t="shared" si="4"/>
        <v>0</v>
      </c>
      <c r="AH15" s="12">
        <f t="shared" si="4"/>
        <v>0</v>
      </c>
      <c r="AI15" s="12">
        <f t="shared" si="4"/>
        <v>0</v>
      </c>
      <c r="AJ15" s="12">
        <f t="shared" si="4"/>
        <v>0</v>
      </c>
      <c r="AK15" s="12">
        <f t="shared" si="4"/>
        <v>0</v>
      </c>
      <c r="AL15" s="12">
        <f t="shared" si="4"/>
        <v>0</v>
      </c>
      <c r="AM15" s="12">
        <f t="shared" si="4"/>
        <v>0</v>
      </c>
      <c r="AN15" s="12">
        <f t="shared" si="4"/>
        <v>0</v>
      </c>
      <c r="AO15" s="12">
        <f t="shared" si="4"/>
        <v>0</v>
      </c>
      <c r="AP15" s="12">
        <f t="shared" si="4"/>
        <v>0</v>
      </c>
      <c r="AQ15" s="12">
        <f t="shared" si="4"/>
        <v>0</v>
      </c>
      <c r="AR15" s="12">
        <f t="shared" si="4"/>
        <v>0</v>
      </c>
      <c r="AS15" s="26">
        <f t="shared" si="4"/>
        <v>0</v>
      </c>
      <c r="AT15" s="142">
        <f t="shared" si="4"/>
        <v>0</v>
      </c>
      <c r="AU15" s="35">
        <f t="shared" si="4"/>
        <v>0</v>
      </c>
      <c r="AV15" s="44">
        <f t="shared" si="4"/>
        <v>0</v>
      </c>
      <c r="AW15" s="26">
        <f t="shared" si="4"/>
        <v>0</v>
      </c>
      <c r="AX15" s="26">
        <f t="shared" si="4"/>
        <v>0</v>
      </c>
      <c r="AY15" s="26">
        <f t="shared" si="4"/>
        <v>0</v>
      </c>
      <c r="AZ15" s="116">
        <f t="shared" si="4"/>
        <v>0</v>
      </c>
      <c r="BA15" s="35"/>
      <c r="BB15" s="35"/>
      <c r="BC15" s="142">
        <f t="shared" si="4"/>
        <v>0</v>
      </c>
      <c r="BD15" s="34">
        <f t="shared" si="4"/>
        <v>0</v>
      </c>
      <c r="BE15" s="142">
        <f t="shared" si="4"/>
        <v>0</v>
      </c>
      <c r="BF15" s="29">
        <f t="shared" si="4"/>
        <v>0</v>
      </c>
    </row>
    <row r="16" spans="1:58" ht="18.75" hidden="1">
      <c r="A16" s="4">
        <v>50</v>
      </c>
      <c r="B16" s="4" t="s">
        <v>4</v>
      </c>
      <c r="C16" s="186"/>
      <c r="D16" s="186"/>
      <c r="E16" s="4"/>
      <c r="F16" s="4"/>
      <c r="G16" s="4"/>
      <c r="H16" s="4"/>
      <c r="I16" s="4"/>
      <c r="J16" s="4"/>
      <c r="K16" s="4"/>
      <c r="L16" s="4"/>
      <c r="M16" s="4"/>
      <c r="N16" s="9"/>
      <c r="O16" s="105">
        <f t="shared" si="0"/>
        <v>0</v>
      </c>
      <c r="P16" s="117"/>
      <c r="Q16" s="2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3"/>
      <c r="AT16" s="30">
        <f>SUM(Q16:AS16)</f>
        <v>0</v>
      </c>
      <c r="AU16" s="36"/>
      <c r="AV16" s="19"/>
      <c r="AW16" s="18"/>
      <c r="AX16" s="18"/>
      <c r="AY16" s="18"/>
      <c r="AZ16" s="117"/>
      <c r="BA16" s="36"/>
      <c r="BB16" s="36"/>
      <c r="BC16" s="143"/>
      <c r="BD16" s="161"/>
      <c r="BE16" s="143"/>
      <c r="BF16" s="172">
        <f>C16+D16+O16+P16+AT16+AU16+AV16+AW16+AX16+AY16+AZ16+BC16+BD16+BE16</f>
        <v>0</v>
      </c>
    </row>
    <row r="17" spans="1:58" ht="19.5" hidden="1" thickBot="1">
      <c r="A17" s="3">
        <v>51</v>
      </c>
      <c r="B17" s="3" t="s">
        <v>5</v>
      </c>
      <c r="C17" s="182"/>
      <c r="D17" s="182"/>
      <c r="E17" s="3"/>
      <c r="F17" s="3"/>
      <c r="G17" s="3"/>
      <c r="H17" s="3"/>
      <c r="I17" s="3"/>
      <c r="J17" s="3"/>
      <c r="K17" s="3"/>
      <c r="L17" s="3"/>
      <c r="M17" s="3"/>
      <c r="N17" s="17"/>
      <c r="O17" s="105">
        <f t="shared" si="0"/>
        <v>0</v>
      </c>
      <c r="P17" s="112"/>
      <c r="Q17" s="10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54"/>
      <c r="AT17" s="30">
        <f>SUM(Q17:AS17)</f>
        <v>0</v>
      </c>
      <c r="AU17" s="55"/>
      <c r="AV17" s="22"/>
      <c r="AW17" s="21"/>
      <c r="AX17" s="21"/>
      <c r="AY17" s="21"/>
      <c r="AZ17" s="112"/>
      <c r="BA17" s="55"/>
      <c r="BB17" s="55"/>
      <c r="BC17" s="141"/>
      <c r="BD17" s="162"/>
      <c r="BE17" s="141"/>
      <c r="BF17" s="172">
        <f>C17+D17+O17+P17+AT17+AU17+AV17+AW17+AX17+AY17+AZ17+BC17+BD17+BE17</f>
        <v>0</v>
      </c>
    </row>
    <row r="18" spans="1:58" ht="19.5" hidden="1" thickBot="1">
      <c r="A18" s="133">
        <v>52</v>
      </c>
      <c r="B18" s="118" t="s">
        <v>34</v>
      </c>
      <c r="C18" s="184"/>
      <c r="D18" s="184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106">
        <f t="shared" si="0"/>
        <v>0</v>
      </c>
      <c r="P18" s="119"/>
      <c r="Q18" s="75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5">
        <f>SUM(Q18:AS18)</f>
        <v>0</v>
      </c>
      <c r="AU18" s="77"/>
      <c r="AV18" s="76"/>
      <c r="AW18" s="74"/>
      <c r="AX18" s="74"/>
      <c r="AY18" s="74"/>
      <c r="AZ18" s="119"/>
      <c r="BA18" s="77"/>
      <c r="BB18" s="77"/>
      <c r="BC18" s="75"/>
      <c r="BD18" s="133"/>
      <c r="BE18" s="75"/>
      <c r="BF18" s="173">
        <f>C18+D18+O18+P18+AT18+AU18+AV18+AW18+AX18+AY18+AZ18+BC18+BD18+BE18</f>
        <v>0</v>
      </c>
    </row>
    <row r="19" spans="1:58" ht="19.5" hidden="1" thickBot="1">
      <c r="A19" s="78">
        <v>53</v>
      </c>
      <c r="B19" s="79" t="s">
        <v>33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107">
        <f t="shared" si="0"/>
        <v>0</v>
      </c>
      <c r="P19" s="120"/>
      <c r="Q19" s="8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1"/>
      <c r="AT19" s="82">
        <f>SUM(Q19:AS19)</f>
        <v>0</v>
      </c>
      <c r="AU19" s="84"/>
      <c r="AV19" s="83"/>
      <c r="AW19" s="81"/>
      <c r="AX19" s="81"/>
      <c r="AY19" s="81"/>
      <c r="AZ19" s="120"/>
      <c r="BA19" s="84"/>
      <c r="BB19" s="84"/>
      <c r="BC19" s="82"/>
      <c r="BD19" s="163"/>
      <c r="BE19" s="82"/>
      <c r="BF19" s="174">
        <f>C19+D19+O19+P19+AT19+AU19+AV19+AW19+AX19+AY19+AZ19+BC19+BD19+BE19</f>
        <v>0</v>
      </c>
    </row>
    <row r="20" spans="1:58" ht="19.5" hidden="1" thickBot="1">
      <c r="A20" s="90">
        <v>54</v>
      </c>
      <c r="B20" s="86" t="s">
        <v>35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108">
        <f t="shared" si="0"/>
        <v>0</v>
      </c>
      <c r="P20" s="121"/>
      <c r="Q20" s="92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7"/>
      <c r="AT20" s="88">
        <f>SUM(Q20:AS20)</f>
        <v>0</v>
      </c>
      <c r="AU20" s="91"/>
      <c r="AV20" s="89"/>
      <c r="AW20" s="87"/>
      <c r="AX20" s="87"/>
      <c r="AY20" s="87"/>
      <c r="AZ20" s="121"/>
      <c r="BA20" s="91"/>
      <c r="BB20" s="91"/>
      <c r="BC20" s="88"/>
      <c r="BD20" s="164"/>
      <c r="BE20" s="88"/>
      <c r="BF20" s="175">
        <f>C20+D20+O20+P20+AT20+AU20+AV20+AW20+AX20+AY20+AZ20+BC20+BD20+BE20</f>
        <v>0</v>
      </c>
    </row>
    <row r="21" spans="1:58" ht="19.5" hidden="1" thickBot="1">
      <c r="A21" s="93">
        <v>55</v>
      </c>
      <c r="B21" s="94" t="s">
        <v>2</v>
      </c>
      <c r="C21" s="95" t="e">
        <f>#REF!+C7+C8+C11+C12+C18+C19+C20</f>
        <v>#REF!</v>
      </c>
      <c r="D21" s="95" t="e">
        <f>#REF!+D7+D8+D11+D12+D18+D19+D20</f>
        <v>#REF!</v>
      </c>
      <c r="E21" s="95" t="e">
        <f>#REF!+E7+E8+E11+E12+E18+E19+E20</f>
        <v>#REF!</v>
      </c>
      <c r="F21" s="95" t="e">
        <f>#REF!+F7+F8+F11+F12+F18+F19+F20</f>
        <v>#REF!</v>
      </c>
      <c r="G21" s="95" t="e">
        <f>#REF!+G7+G8+G11+G12+G18+G19+G20</f>
        <v>#REF!</v>
      </c>
      <c r="H21" s="95" t="e">
        <f>#REF!+H7+H8+H11+H12+H18+H19+H20</f>
        <v>#REF!</v>
      </c>
      <c r="I21" s="95" t="e">
        <f>#REF!+I7+I8+I11+I12+I18+I19+I20</f>
        <v>#REF!</v>
      </c>
      <c r="J21" s="95" t="e">
        <f>#REF!+J7+J8+J11+J12+J18+J19+J20</f>
        <v>#REF!</v>
      </c>
      <c r="K21" s="95" t="e">
        <f>#REF!+K7+K8+K11+K12+K18+K19+K20</f>
        <v>#REF!</v>
      </c>
      <c r="L21" s="95" t="e">
        <f>#REF!+L7+L8+L11+L12+L18+L19+L20</f>
        <v>#REF!</v>
      </c>
      <c r="M21" s="95" t="e">
        <f>#REF!+M7+M8+M11+M12+M18+M19+M20</f>
        <v>#REF!</v>
      </c>
      <c r="N21" s="95" t="e">
        <f>#REF!+N7+N8+N11+N12+N18+N19+N20</f>
        <v>#REF!</v>
      </c>
      <c r="O21" s="96" t="e">
        <f>#REF!+O7+O8+O11+O12+O18+O19+O20</f>
        <v>#REF!</v>
      </c>
      <c r="P21" s="97" t="e">
        <f>#REF!+P7+P8+P11+P12+P18+P19+P20</f>
        <v>#REF!</v>
      </c>
      <c r="Q21" s="144" t="e">
        <f>#REF!+Q7+Q8+Q11+Q12+Q18+Q19+Q20</f>
        <v>#REF!</v>
      </c>
      <c r="R21" s="95" t="e">
        <f>#REF!+R7+R8+R11+R12+R18+R19+R20</f>
        <v>#REF!</v>
      </c>
      <c r="S21" s="95" t="e">
        <f>#REF!+S7+S8+S11+S12+S18+S19+S20</f>
        <v>#REF!</v>
      </c>
      <c r="T21" s="95" t="e">
        <f>#REF!+T7+T8+T11+T12+T18+T19+T20</f>
        <v>#REF!</v>
      </c>
      <c r="U21" s="95" t="e">
        <f>#REF!+U7+U8+U11+U12+U18+U19+U20</f>
        <v>#REF!</v>
      </c>
      <c r="V21" s="95" t="e">
        <f>#REF!+V7+V8+V11+V12+V18+V19+V20</f>
        <v>#REF!</v>
      </c>
      <c r="W21" s="95" t="e">
        <f>#REF!+W7+W8+W11+W12+W18+W19+W20</f>
        <v>#REF!</v>
      </c>
      <c r="X21" s="95" t="e">
        <f>#REF!+X7+X8+X11+X12+X18+X19+X20</f>
        <v>#REF!</v>
      </c>
      <c r="Y21" s="95" t="e">
        <f>#REF!+Y7+Y8+Y11+Y12+Y18+Y19+Y20</f>
        <v>#REF!</v>
      </c>
      <c r="Z21" s="95" t="e">
        <f>#REF!+Z7+Z8+Z11+Z12+Z18+Z19+Z20</f>
        <v>#REF!</v>
      </c>
      <c r="AA21" s="95" t="e">
        <f>#REF!+AA7+AA8+AA11+AA12+AA18+AA19+AA20</f>
        <v>#REF!</v>
      </c>
      <c r="AB21" s="95" t="e">
        <f>#REF!+AB7+AB8+AB11+AB12+AB18+AB19+AB20</f>
        <v>#REF!</v>
      </c>
      <c r="AC21" s="95" t="e">
        <f>#REF!+AC7+AC8+AC11+AC12+AC18+AC19+AC20</f>
        <v>#REF!</v>
      </c>
      <c r="AD21" s="95" t="e">
        <f>#REF!+AD7+AD8+AD11+AD12+AD18+AD19+AD20</f>
        <v>#REF!</v>
      </c>
      <c r="AE21" s="95" t="e">
        <f>#REF!+AE7+AE8+AE11+AE12+AE18+AE19+AE20</f>
        <v>#REF!</v>
      </c>
      <c r="AF21" s="95" t="e">
        <f>#REF!+AF7+AF8+AF11+AF12+AF18+AF19+AF20</f>
        <v>#REF!</v>
      </c>
      <c r="AG21" s="95" t="e">
        <f>#REF!+AG7+AG8+AG11+AG12+AG18+AG19+AG20</f>
        <v>#REF!</v>
      </c>
      <c r="AH21" s="95" t="e">
        <f>#REF!+AH7+AH8+AH11+AH12+AH18+AH19+AH20</f>
        <v>#REF!</v>
      </c>
      <c r="AI21" s="95" t="e">
        <f>#REF!+AI7+AI8+AI11+AI12+AI18+AI19+AI20</f>
        <v>#REF!</v>
      </c>
      <c r="AJ21" s="95" t="e">
        <f>#REF!+AJ7+AJ8+AJ11+AJ12+AJ18+AJ19+AJ20</f>
        <v>#REF!</v>
      </c>
      <c r="AK21" s="95" t="e">
        <f>#REF!+AK7+AK8+AK11+AK12+AK18+AK19+AK20</f>
        <v>#REF!</v>
      </c>
      <c r="AL21" s="95" t="e">
        <f>#REF!+AL7+AL8+AL11+AL12+AL18+AL19+AL20</f>
        <v>#REF!</v>
      </c>
      <c r="AM21" s="95" t="e">
        <f>#REF!+AM7+AM8+AM11+AM12+AM18+AM19+AM20</f>
        <v>#REF!</v>
      </c>
      <c r="AN21" s="95" t="e">
        <f>#REF!+AN7+AN8+AN11+AN12+AN18+AN19+AN20</f>
        <v>#REF!</v>
      </c>
      <c r="AO21" s="95" t="e">
        <f>#REF!+AO7+AO8+AO11+AO12+AO18+AO19+AO20</f>
        <v>#REF!</v>
      </c>
      <c r="AP21" s="95" t="e">
        <f>#REF!+AP7+AP8+AP11+AP12+AP18+AP19+AP20</f>
        <v>#REF!</v>
      </c>
      <c r="AQ21" s="95" t="e">
        <f>#REF!+AQ7+AQ8+AQ11+AQ12+AQ18+AQ19+AQ20</f>
        <v>#REF!</v>
      </c>
      <c r="AR21" s="95" t="e">
        <f>#REF!+AR7+AR8+AR11+AR12+AR18+AR19+AR20</f>
        <v>#REF!</v>
      </c>
      <c r="AS21" s="96" t="e">
        <f>#REF!+AS7+AS8+AS11+AS12+AS18+AS19+AS20</f>
        <v>#REF!</v>
      </c>
      <c r="AT21" s="144" t="e">
        <f>#REF!+AT7+AT8+AT11+AT12+AT18+AT19+AT20</f>
        <v>#REF!</v>
      </c>
      <c r="AU21" s="194" t="e">
        <f>#REF!+AU7+AU8+AU11+AU12+AU18+AU19+AU20</f>
        <v>#REF!</v>
      </c>
      <c r="AV21" s="99" t="e">
        <f>#REF!+AV7+AV8+AV11+AV12+AV18+AV19+AV20</f>
        <v>#REF!</v>
      </c>
      <c r="AW21" s="96" t="e">
        <f>#REF!+AW7+AW8+AW11+AW12+AW18+AW19+AW20</f>
        <v>#REF!</v>
      </c>
      <c r="AX21" s="96" t="e">
        <f>#REF!+AX7+AX8+AX11+AX12+AX18+AX19+AX20</f>
        <v>#REF!</v>
      </c>
      <c r="AY21" s="96" t="e">
        <f>#REF!+AY7+AY8+AY11+AY12+AY18+AY19+AY20</f>
        <v>#REF!</v>
      </c>
      <c r="AZ21" s="97" t="e">
        <f>#REF!+AZ7+AZ8+AZ11+AZ12+AZ18+AZ19+AZ20</f>
        <v>#REF!</v>
      </c>
      <c r="BA21" s="194"/>
      <c r="BB21" s="194"/>
      <c r="BC21" s="144" t="e">
        <f>#REF!+BC7+BC8+BC11+BC12+BC18+BC19+BC20</f>
        <v>#REF!</v>
      </c>
      <c r="BD21" s="122" t="e">
        <f>#REF!+BD7+BD8+BD11+BD12+BD18+BD19+BD20</f>
        <v>#REF!</v>
      </c>
      <c r="BE21" s="144" t="e">
        <f>#REF!+BE7+BE8+BE11+BE12+BE18+BE19+BE20</f>
        <v>#REF!</v>
      </c>
      <c r="BF21" s="194" t="e">
        <f>#REF!+BF7+BF8+BF11+BF12+BF18+BF19+BF20</f>
        <v>#REF!</v>
      </c>
    </row>
    <row r="22" spans="14:15" ht="18.75">
      <c r="N22" s="14"/>
      <c r="O22" s="14"/>
    </row>
    <row r="23" ht="18.75">
      <c r="AW23" s="16"/>
    </row>
  </sheetData>
  <sheetProtection/>
  <mergeCells count="19">
    <mergeCell ref="A1:BF3"/>
    <mergeCell ref="AY4:AY5"/>
    <mergeCell ref="BC4:BC5"/>
    <mergeCell ref="BD4:BD5"/>
    <mergeCell ref="BE4:BE5"/>
    <mergeCell ref="AZ4:BB4"/>
    <mergeCell ref="BF4:BF5"/>
    <mergeCell ref="A4:A5"/>
    <mergeCell ref="B4:B5"/>
    <mergeCell ref="C4:C5"/>
    <mergeCell ref="D4:D5"/>
    <mergeCell ref="AX4:AX5"/>
    <mergeCell ref="AV4:AV5"/>
    <mergeCell ref="AW4:AW5"/>
    <mergeCell ref="AU4:AU5"/>
    <mergeCell ref="P4:P5"/>
    <mergeCell ref="E4:O4"/>
    <mergeCell ref="AT4:AT5"/>
    <mergeCell ref="Q4:AS4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55" r:id="rId1"/>
  <colBreaks count="5" manualBreakCount="5">
    <brk id="11" max="63" man="1"/>
    <brk id="20" max="63" man="1"/>
    <brk id="31" max="63" man="1"/>
    <brk id="42" max="63" man="1"/>
    <brk id="55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6"/>
  <sheetViews>
    <sheetView view="pageBreakPreview" zoomScale="75" zoomScaleNormal="50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:A65"/>
    </sheetView>
  </sheetViews>
  <sheetFormatPr defaultColWidth="9.00390625" defaultRowHeight="12.75"/>
  <cols>
    <col min="1" max="1" width="5.00390625" style="13" customWidth="1"/>
    <col min="2" max="2" width="38.375" style="13" customWidth="1"/>
    <col min="3" max="3" width="17.125" style="13" customWidth="1"/>
    <col min="4" max="4" width="18.125" style="13" customWidth="1"/>
    <col min="5" max="5" width="15.00390625" style="13" customWidth="1"/>
    <col min="6" max="6" width="13.75390625" style="13" customWidth="1"/>
    <col min="7" max="7" width="14.75390625" style="13" customWidth="1"/>
    <col min="8" max="8" width="12.75390625" style="13" customWidth="1"/>
    <col min="9" max="10" width="14.75390625" style="13" customWidth="1"/>
    <col min="11" max="11" width="12.625" style="13" customWidth="1"/>
    <col min="12" max="12" width="13.625" style="13" customWidth="1"/>
    <col min="13" max="13" width="14.75390625" style="13" customWidth="1"/>
    <col min="14" max="14" width="12.00390625" style="15" customWidth="1"/>
    <col min="15" max="15" width="14.75390625" style="15" customWidth="1"/>
    <col min="16" max="16" width="17.25390625" style="13" customWidth="1"/>
    <col min="17" max="17" width="12.00390625" style="13" customWidth="1"/>
    <col min="18" max="18" width="13.625" style="13" customWidth="1"/>
    <col min="19" max="19" width="14.00390625" style="13" customWidth="1"/>
    <col min="20" max="20" width="14.125" style="13" customWidth="1"/>
    <col min="21" max="21" width="13.25390625" style="13" customWidth="1"/>
    <col min="22" max="22" width="15.125" style="13" customWidth="1"/>
    <col min="23" max="23" width="13.375" style="13" customWidth="1"/>
    <col min="24" max="24" width="12.75390625" style="13" customWidth="1"/>
    <col min="25" max="25" width="12.875" style="13" customWidth="1"/>
    <col min="26" max="27" width="14.75390625" style="13" customWidth="1"/>
    <col min="28" max="28" width="13.25390625" style="13" customWidth="1"/>
    <col min="29" max="30" width="14.75390625" style="13" customWidth="1"/>
    <col min="31" max="31" width="12.25390625" style="13" customWidth="1"/>
    <col min="32" max="32" width="13.125" style="13" customWidth="1"/>
    <col min="33" max="42" width="14.75390625" style="13" customWidth="1"/>
    <col min="43" max="43" width="13.625" style="13" customWidth="1"/>
    <col min="44" max="46" width="14.75390625" style="13" customWidth="1"/>
    <col min="47" max="47" width="17.125" style="13" customWidth="1"/>
    <col min="48" max="48" width="16.125" style="13" customWidth="1"/>
    <col min="49" max="49" width="16.25390625" style="13" customWidth="1"/>
    <col min="50" max="50" width="16.875" style="13" customWidth="1"/>
    <col min="51" max="51" width="13.625" style="13" customWidth="1"/>
    <col min="52" max="54" width="15.375" style="13" customWidth="1"/>
    <col min="55" max="55" width="16.375" style="13" customWidth="1"/>
    <col min="56" max="57" width="14.75390625" style="13" customWidth="1"/>
    <col min="58" max="58" width="18.125" style="13" customWidth="1"/>
    <col min="60" max="60" width="12.875" style="0" customWidth="1"/>
  </cols>
  <sheetData>
    <row r="1" spans="1:58" ht="18" customHeight="1">
      <c r="A1" s="226" t="s">
        <v>76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39"/>
    </row>
    <row r="2" spans="1:58" ht="12.75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39"/>
    </row>
    <row r="3" spans="1:58" ht="18.75" customHeight="1" hidden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39"/>
    </row>
    <row r="4" spans="1:58" s="1" customFormat="1" ht="42.75" customHeight="1" thickBot="1">
      <c r="A4" s="235" t="s">
        <v>1</v>
      </c>
      <c r="B4" s="211" t="s">
        <v>0</v>
      </c>
      <c r="C4" s="215" t="s">
        <v>57</v>
      </c>
      <c r="D4" s="213" t="s">
        <v>58</v>
      </c>
      <c r="E4" s="223" t="s">
        <v>59</v>
      </c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221" t="s">
        <v>49</v>
      </c>
      <c r="Q4" s="225" t="s">
        <v>60</v>
      </c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13" t="s">
        <v>52</v>
      </c>
      <c r="AU4" s="219" t="s">
        <v>61</v>
      </c>
      <c r="AV4" s="215" t="s">
        <v>62</v>
      </c>
      <c r="AW4" s="217" t="s">
        <v>63</v>
      </c>
      <c r="AX4" s="213" t="s">
        <v>64</v>
      </c>
      <c r="AY4" s="215" t="s">
        <v>65</v>
      </c>
      <c r="AZ4" s="232" t="s">
        <v>66</v>
      </c>
      <c r="BA4" s="233"/>
      <c r="BB4" s="234"/>
      <c r="BC4" s="230" t="s">
        <v>67</v>
      </c>
      <c r="BD4" s="213" t="s">
        <v>68</v>
      </c>
      <c r="BE4" s="213" t="s">
        <v>69</v>
      </c>
      <c r="BF4" s="221" t="s">
        <v>2</v>
      </c>
    </row>
    <row r="5" spans="1:58" s="1" customFormat="1" ht="99" customHeight="1" thickBot="1">
      <c r="A5" s="236"/>
      <c r="B5" s="212"/>
      <c r="C5" s="216"/>
      <c r="D5" s="214"/>
      <c r="E5" s="193" t="s">
        <v>39</v>
      </c>
      <c r="F5" s="191" t="s">
        <v>36</v>
      </c>
      <c r="G5" s="191" t="s">
        <v>37</v>
      </c>
      <c r="H5" s="191" t="s">
        <v>38</v>
      </c>
      <c r="I5" s="191" t="s">
        <v>55</v>
      </c>
      <c r="J5" s="191" t="s">
        <v>54</v>
      </c>
      <c r="K5" s="191" t="s">
        <v>8</v>
      </c>
      <c r="L5" s="191" t="s">
        <v>42</v>
      </c>
      <c r="M5" s="191" t="s">
        <v>41</v>
      </c>
      <c r="N5" s="192" t="s">
        <v>40</v>
      </c>
      <c r="O5" s="208" t="s">
        <v>50</v>
      </c>
      <c r="P5" s="222"/>
      <c r="Q5" s="202" t="s">
        <v>56</v>
      </c>
      <c r="R5" s="201" t="s">
        <v>12</v>
      </c>
      <c r="S5" s="201" t="s">
        <v>13</v>
      </c>
      <c r="T5" s="201" t="s">
        <v>43</v>
      </c>
      <c r="U5" s="201" t="s">
        <v>9</v>
      </c>
      <c r="V5" s="201" t="s">
        <v>14</v>
      </c>
      <c r="W5" s="201" t="s">
        <v>15</v>
      </c>
      <c r="X5" s="201" t="s">
        <v>16</v>
      </c>
      <c r="Y5" s="201" t="s">
        <v>17</v>
      </c>
      <c r="Z5" s="201" t="s">
        <v>18</v>
      </c>
      <c r="AA5" s="201" t="s">
        <v>19</v>
      </c>
      <c r="AB5" s="201" t="s">
        <v>20</v>
      </c>
      <c r="AC5" s="201" t="s">
        <v>25</v>
      </c>
      <c r="AD5" s="201" t="s">
        <v>26</v>
      </c>
      <c r="AE5" s="201" t="s">
        <v>27</v>
      </c>
      <c r="AF5" s="201" t="s">
        <v>28</v>
      </c>
      <c r="AG5" s="201" t="s">
        <v>29</v>
      </c>
      <c r="AH5" s="201" t="s">
        <v>30</v>
      </c>
      <c r="AI5" s="201" t="s">
        <v>21</v>
      </c>
      <c r="AJ5" s="201" t="s">
        <v>22</v>
      </c>
      <c r="AK5" s="201" t="s">
        <v>23</v>
      </c>
      <c r="AL5" s="201" t="s">
        <v>10</v>
      </c>
      <c r="AM5" s="201" t="s">
        <v>11</v>
      </c>
      <c r="AN5" s="201" t="s">
        <v>44</v>
      </c>
      <c r="AO5" s="201" t="s">
        <v>73</v>
      </c>
      <c r="AP5" s="201" t="s">
        <v>46</v>
      </c>
      <c r="AQ5" s="201" t="s">
        <v>47</v>
      </c>
      <c r="AR5" s="201" t="s">
        <v>48</v>
      </c>
      <c r="AS5" s="203" t="s">
        <v>24</v>
      </c>
      <c r="AT5" s="214"/>
      <c r="AU5" s="220"/>
      <c r="AV5" s="216"/>
      <c r="AW5" s="218"/>
      <c r="AX5" s="214"/>
      <c r="AY5" s="216"/>
      <c r="AZ5" s="199" t="s">
        <v>72</v>
      </c>
      <c r="BA5" s="200" t="s">
        <v>70</v>
      </c>
      <c r="BB5" s="205" t="s">
        <v>71</v>
      </c>
      <c r="BC5" s="231"/>
      <c r="BD5" s="214"/>
      <c r="BE5" s="214"/>
      <c r="BF5" s="222"/>
    </row>
    <row r="6" spans="1:62" ht="18.75">
      <c r="A6" s="143">
        <v>18</v>
      </c>
      <c r="B6" s="36" t="s">
        <v>6</v>
      </c>
      <c r="C6" s="204">
        <f>183378.15+55024.69</f>
        <v>238402.84</v>
      </c>
      <c r="D6" s="5">
        <f>40343.19+10828.49</f>
        <v>51171.68</v>
      </c>
      <c r="E6" s="6"/>
      <c r="F6" s="6"/>
      <c r="G6" s="6"/>
      <c r="H6" s="6"/>
      <c r="I6" s="6"/>
      <c r="J6" s="6"/>
      <c r="K6" s="6"/>
      <c r="L6" s="6"/>
      <c r="M6" s="6"/>
      <c r="N6" s="7"/>
      <c r="O6" s="7">
        <f>SUM(E6:N6)</f>
        <v>0</v>
      </c>
      <c r="P6" s="110">
        <v>19942.73</v>
      </c>
      <c r="Q6" s="2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23"/>
      <c r="AT6" s="30">
        <f>SUM(Q6:AS6)</f>
        <v>0</v>
      </c>
      <c r="AU6" s="32">
        <v>480</v>
      </c>
      <c r="AV6" s="123">
        <f>337140.5*0.59</f>
        <v>198912.895</v>
      </c>
      <c r="AW6" s="6">
        <v>241.8</v>
      </c>
      <c r="AX6" s="6">
        <f>7549.1405*0.8</f>
        <v>6039.312400000001</v>
      </c>
      <c r="AY6" s="23"/>
      <c r="AZ6" s="110"/>
      <c r="BA6" s="32"/>
      <c r="BB6" s="32"/>
      <c r="BC6" s="30">
        <v>1100</v>
      </c>
      <c r="BD6" s="165"/>
      <c r="BE6" s="37"/>
      <c r="BF6" s="166">
        <f>C6+D6+O6+P6+AT6+AU6+AV6+AW6+AX6+AY6+AZ6+BC6+BD6+BE6+BA6+BB6</f>
        <v>516291.2574</v>
      </c>
      <c r="BH6" s="178"/>
      <c r="BJ6" s="178"/>
    </row>
  </sheetData>
  <sheetProtection/>
  <mergeCells count="19">
    <mergeCell ref="AY4:AY5"/>
    <mergeCell ref="AW4:AW5"/>
    <mergeCell ref="AX4:AX5"/>
    <mergeCell ref="E4:O4"/>
    <mergeCell ref="Q4:AS4"/>
    <mergeCell ref="AT4:AT5"/>
    <mergeCell ref="P4:P5"/>
    <mergeCell ref="AU4:AU5"/>
    <mergeCell ref="AV4:AV5"/>
    <mergeCell ref="BF4:BF5"/>
    <mergeCell ref="A1:BF3"/>
    <mergeCell ref="A4:A5"/>
    <mergeCell ref="B4:B5"/>
    <mergeCell ref="C4:C5"/>
    <mergeCell ref="D4:D5"/>
    <mergeCell ref="BE4:BE5"/>
    <mergeCell ref="BC4:BC5"/>
    <mergeCell ref="BD4:BD5"/>
    <mergeCell ref="AZ4:BB4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50" r:id="rId1"/>
  <colBreaks count="5" manualBreakCount="5">
    <brk id="11" max="63" man="1"/>
    <brk id="20" max="63" man="1"/>
    <brk id="31" max="63" man="1"/>
    <brk id="42" max="63" man="1"/>
    <brk id="55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J21"/>
  <sheetViews>
    <sheetView view="pageBreakPreview" zoomScale="75" zoomScaleNormal="50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5" sqref="A5:A30"/>
    </sheetView>
  </sheetViews>
  <sheetFormatPr defaultColWidth="9.00390625" defaultRowHeight="12.75"/>
  <cols>
    <col min="1" max="1" width="5.00390625" style="13" customWidth="1"/>
    <col min="2" max="2" width="38.375" style="13" customWidth="1"/>
    <col min="3" max="3" width="16.875" style="13" customWidth="1"/>
    <col min="4" max="4" width="15.125" style="13" customWidth="1"/>
    <col min="5" max="11" width="14.75390625" style="13" customWidth="1"/>
    <col min="12" max="12" width="15.125" style="13" customWidth="1"/>
    <col min="13" max="13" width="14.75390625" style="13" customWidth="1"/>
    <col min="14" max="15" width="14.75390625" style="15" customWidth="1"/>
    <col min="16" max="16" width="17.25390625" style="13" customWidth="1"/>
    <col min="17" max="17" width="16.00390625" style="13" customWidth="1"/>
    <col min="18" max="21" width="14.75390625" style="13" customWidth="1"/>
    <col min="22" max="22" width="15.875" style="13" customWidth="1"/>
    <col min="23" max="25" width="14.75390625" style="13" customWidth="1"/>
    <col min="26" max="26" width="15.375" style="13" customWidth="1"/>
    <col min="27" max="33" width="14.75390625" style="13" customWidth="1"/>
    <col min="34" max="34" width="15.875" style="13" customWidth="1"/>
    <col min="35" max="35" width="15.75390625" style="13" customWidth="1"/>
    <col min="36" max="46" width="14.75390625" style="13" customWidth="1"/>
    <col min="47" max="47" width="17.125" style="13" customWidth="1"/>
    <col min="48" max="48" width="14.75390625" style="13" customWidth="1"/>
    <col min="49" max="49" width="18.125" style="13" customWidth="1"/>
    <col min="50" max="50" width="16.875" style="13" customWidth="1"/>
    <col min="51" max="51" width="13.625" style="13" customWidth="1"/>
    <col min="52" max="54" width="15.375" style="13" customWidth="1"/>
    <col min="55" max="55" width="16.375" style="13" customWidth="1"/>
    <col min="56" max="57" width="14.75390625" style="13" customWidth="1"/>
    <col min="58" max="58" width="18.125" style="13" customWidth="1"/>
    <col min="59" max="59" width="14.25390625" style="0" customWidth="1"/>
    <col min="60" max="60" width="12.875" style="0" customWidth="1"/>
  </cols>
  <sheetData>
    <row r="1" spans="1:58" ht="21.75" customHeight="1">
      <c r="A1" s="226" t="s">
        <v>77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8"/>
    </row>
    <row r="2" spans="1:58" ht="12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8"/>
    </row>
    <row r="3" spans="1:58" ht="18.75" customHeight="1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8"/>
    </row>
    <row r="4" spans="1:62" ht="18.75">
      <c r="A4" s="4">
        <v>18</v>
      </c>
      <c r="B4" s="4" t="s">
        <v>6</v>
      </c>
      <c r="C4" s="5">
        <f>(172273.15+55038.96)*0.9798</f>
        <v>222720.405378</v>
      </c>
      <c r="D4" s="5">
        <f>(38836.09+10821.98)*0.9802</f>
        <v>48674.84021399999</v>
      </c>
      <c r="E4" s="6"/>
      <c r="F4" s="6"/>
      <c r="G4" s="6"/>
      <c r="H4" s="6"/>
      <c r="I4" s="6"/>
      <c r="J4" s="6"/>
      <c r="K4" s="6"/>
      <c r="L4" s="6"/>
      <c r="M4" s="6"/>
      <c r="N4" s="7"/>
      <c r="O4" s="7">
        <f aca="true" t="shared" si="0" ref="O4:O18">SUM(E4:N4)</f>
        <v>0</v>
      </c>
      <c r="P4" s="110">
        <v>18561.65</v>
      </c>
      <c r="Q4" s="27">
        <v>73.2</v>
      </c>
      <c r="R4" s="8"/>
      <c r="S4" s="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3"/>
      <c r="AT4" s="209">
        <f>SUM(Q4:AS4)</f>
        <v>73.2</v>
      </c>
      <c r="AU4" s="32"/>
      <c r="AV4" s="123">
        <v>176345.74</v>
      </c>
      <c r="AW4" s="23">
        <f>380.76+231.8+300.6+183</f>
        <v>1096.1599999999999</v>
      </c>
      <c r="AX4" s="6">
        <f>4783.78*0.9582</f>
        <v>4583.817996</v>
      </c>
      <c r="AY4" s="23"/>
      <c r="AZ4" s="110"/>
      <c r="BA4" s="32"/>
      <c r="BB4" s="32"/>
      <c r="BC4" s="209">
        <v>1260</v>
      </c>
      <c r="BD4" s="165"/>
      <c r="BE4" s="37"/>
      <c r="BF4" s="166">
        <f>C4+D4+O4+P4+AT4+AU4+AV4+AW4+AX4+AY4+AZ4+BC4+BD4+BE4+BA4+BB4</f>
        <v>473315.81358799996</v>
      </c>
      <c r="BG4" s="178"/>
      <c r="BH4" s="178"/>
      <c r="BJ4" s="178"/>
    </row>
    <row r="5" spans="1:60" ht="19.5" hidden="1" thickBot="1">
      <c r="A5" s="145">
        <v>41</v>
      </c>
      <c r="B5" s="146" t="s">
        <v>31</v>
      </c>
      <c r="C5" s="146"/>
      <c r="D5" s="180"/>
      <c r="E5" s="146"/>
      <c r="F5" s="146"/>
      <c r="G5" s="146"/>
      <c r="H5" s="146"/>
      <c r="I5" s="146"/>
      <c r="J5" s="146"/>
      <c r="K5" s="146"/>
      <c r="L5" s="146"/>
      <c r="M5" s="146"/>
      <c r="N5" s="147"/>
      <c r="O5" s="148">
        <f t="shared" si="0"/>
        <v>0</v>
      </c>
      <c r="P5" s="149"/>
      <c r="Q5" s="155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51"/>
      <c r="AT5" s="150">
        <f>SUM(Q5:AS5)</f>
        <v>0</v>
      </c>
      <c r="AU5" s="152"/>
      <c r="AV5" s="154"/>
      <c r="AW5" s="151"/>
      <c r="AX5" s="151"/>
      <c r="AY5" s="151"/>
      <c r="AZ5" s="149"/>
      <c r="BA5" s="152"/>
      <c r="BB5" s="152"/>
      <c r="BC5" s="150"/>
      <c r="BD5" s="153"/>
      <c r="BE5" s="150"/>
      <c r="BF5" s="167">
        <f>C5+D5+O5+P5+AT5+AU5+AV5+AW5+AX5+AY5+AZ5+BC5+BD5+BE5</f>
        <v>0</v>
      </c>
      <c r="BG5" s="178"/>
      <c r="BH5" s="178"/>
    </row>
    <row r="6" spans="1:58" ht="19.5" hidden="1" thickBot="1">
      <c r="A6" s="45">
        <v>42</v>
      </c>
      <c r="B6" s="45" t="s">
        <v>32</v>
      </c>
      <c r="C6" s="181">
        <f>C7+C8</f>
        <v>0</v>
      </c>
      <c r="D6" s="181">
        <f aca="true" t="shared" si="1" ref="D6:BE6">D7+D8</f>
        <v>0</v>
      </c>
      <c r="E6" s="51">
        <f t="shared" si="1"/>
        <v>0</v>
      </c>
      <c r="F6" s="51">
        <f t="shared" si="1"/>
        <v>0</v>
      </c>
      <c r="G6" s="51">
        <f t="shared" si="1"/>
        <v>0</v>
      </c>
      <c r="H6" s="51">
        <f t="shared" si="1"/>
        <v>0</v>
      </c>
      <c r="I6" s="51">
        <f t="shared" si="1"/>
        <v>0</v>
      </c>
      <c r="J6" s="51">
        <f t="shared" si="1"/>
        <v>0</v>
      </c>
      <c r="K6" s="51">
        <f t="shared" si="1"/>
        <v>0</v>
      </c>
      <c r="L6" s="51">
        <f t="shared" si="1"/>
        <v>0</v>
      </c>
      <c r="M6" s="51">
        <f t="shared" si="1"/>
        <v>0</v>
      </c>
      <c r="N6" s="51">
        <f t="shared" si="1"/>
        <v>0</v>
      </c>
      <c r="O6" s="52">
        <f t="shared" si="1"/>
        <v>0</v>
      </c>
      <c r="P6" s="53">
        <f t="shared" si="1"/>
        <v>0</v>
      </c>
      <c r="Q6" s="38">
        <f t="shared" si="1"/>
        <v>0</v>
      </c>
      <c r="R6" s="51">
        <f t="shared" si="1"/>
        <v>0</v>
      </c>
      <c r="S6" s="51">
        <f t="shared" si="1"/>
        <v>0</v>
      </c>
      <c r="T6" s="51">
        <f t="shared" si="1"/>
        <v>0</v>
      </c>
      <c r="U6" s="51">
        <f t="shared" si="1"/>
        <v>0</v>
      </c>
      <c r="V6" s="51">
        <f t="shared" si="1"/>
        <v>0</v>
      </c>
      <c r="W6" s="51">
        <f t="shared" si="1"/>
        <v>0</v>
      </c>
      <c r="X6" s="51">
        <f t="shared" si="1"/>
        <v>0</v>
      </c>
      <c r="Y6" s="51">
        <f t="shared" si="1"/>
        <v>0</v>
      </c>
      <c r="Z6" s="51">
        <f t="shared" si="1"/>
        <v>0</v>
      </c>
      <c r="AA6" s="51">
        <f t="shared" si="1"/>
        <v>0</v>
      </c>
      <c r="AB6" s="51">
        <f t="shared" si="1"/>
        <v>0</v>
      </c>
      <c r="AC6" s="51">
        <f t="shared" si="1"/>
        <v>0</v>
      </c>
      <c r="AD6" s="51">
        <f t="shared" si="1"/>
        <v>0</v>
      </c>
      <c r="AE6" s="51">
        <f t="shared" si="1"/>
        <v>0</v>
      </c>
      <c r="AF6" s="51">
        <f t="shared" si="1"/>
        <v>0</v>
      </c>
      <c r="AG6" s="51">
        <f t="shared" si="1"/>
        <v>0</v>
      </c>
      <c r="AH6" s="51">
        <f t="shared" si="1"/>
        <v>0</v>
      </c>
      <c r="AI6" s="51">
        <f t="shared" si="1"/>
        <v>0</v>
      </c>
      <c r="AJ6" s="51">
        <f t="shared" si="1"/>
        <v>0</v>
      </c>
      <c r="AK6" s="51">
        <f t="shared" si="1"/>
        <v>0</v>
      </c>
      <c r="AL6" s="51">
        <f t="shared" si="1"/>
        <v>0</v>
      </c>
      <c r="AM6" s="51">
        <f t="shared" si="1"/>
        <v>0</v>
      </c>
      <c r="AN6" s="51">
        <f t="shared" si="1"/>
        <v>0</v>
      </c>
      <c r="AO6" s="51">
        <f t="shared" si="1"/>
        <v>0</v>
      </c>
      <c r="AP6" s="51">
        <f t="shared" si="1"/>
        <v>0</v>
      </c>
      <c r="AQ6" s="51">
        <f t="shared" si="1"/>
        <v>0</v>
      </c>
      <c r="AR6" s="51">
        <f t="shared" si="1"/>
        <v>0</v>
      </c>
      <c r="AS6" s="52">
        <f t="shared" si="1"/>
        <v>0</v>
      </c>
      <c r="AT6" s="38">
        <f t="shared" si="1"/>
        <v>0</v>
      </c>
      <c r="AU6" s="197">
        <f t="shared" si="1"/>
        <v>0</v>
      </c>
      <c r="AV6" s="45">
        <f t="shared" si="1"/>
        <v>0</v>
      </c>
      <c r="AW6" s="52">
        <f t="shared" si="1"/>
        <v>0</v>
      </c>
      <c r="AX6" s="52">
        <f t="shared" si="1"/>
        <v>0</v>
      </c>
      <c r="AY6" s="52">
        <f t="shared" si="1"/>
        <v>0</v>
      </c>
      <c r="AZ6" s="53">
        <f t="shared" si="1"/>
        <v>0</v>
      </c>
      <c r="BA6" s="197"/>
      <c r="BB6" s="197"/>
      <c r="BC6" s="38">
        <f t="shared" si="1"/>
        <v>0</v>
      </c>
      <c r="BD6" s="45">
        <f t="shared" si="1"/>
        <v>0</v>
      </c>
      <c r="BE6" s="38">
        <f t="shared" si="1"/>
        <v>0</v>
      </c>
      <c r="BF6" s="177">
        <f>BF7+BF8</f>
        <v>0</v>
      </c>
    </row>
    <row r="7" spans="1:62" ht="18.75" hidden="1">
      <c r="A7" s="47">
        <v>43</v>
      </c>
      <c r="B7" s="47" t="s">
        <v>7</v>
      </c>
      <c r="C7" s="134"/>
      <c r="D7" s="134"/>
      <c r="E7" s="47"/>
      <c r="F7" s="47"/>
      <c r="G7" s="47"/>
      <c r="H7" s="47"/>
      <c r="I7" s="47"/>
      <c r="J7" s="47"/>
      <c r="K7" s="47"/>
      <c r="L7" s="47"/>
      <c r="M7" s="47"/>
      <c r="N7" s="48"/>
      <c r="O7" s="101">
        <f t="shared" si="0"/>
        <v>0</v>
      </c>
      <c r="P7" s="111"/>
      <c r="Q7" s="50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9"/>
      <c r="AT7" s="37">
        <f>SUM(Q7:AS7)</f>
        <v>0</v>
      </c>
      <c r="AU7" s="39"/>
      <c r="AV7" s="42"/>
      <c r="AW7" s="49"/>
      <c r="AX7" s="49"/>
      <c r="AY7" s="49"/>
      <c r="AZ7" s="111"/>
      <c r="BA7" s="39"/>
      <c r="BB7" s="39"/>
      <c r="BC7" s="37"/>
      <c r="BD7" s="157"/>
      <c r="BE7" s="37"/>
      <c r="BF7" s="166">
        <f>C7+D7+O7+P7+AT7+AU7+AV7+AW7+AX7+AY7+AZ7+BC7+BD7</f>
        <v>0</v>
      </c>
      <c r="BG7" s="2"/>
      <c r="BH7" s="2"/>
      <c r="BI7" s="2"/>
      <c r="BJ7" s="2"/>
    </row>
    <row r="8" spans="1:58" ht="19.5" hidden="1" thickBot="1">
      <c r="A8" s="3">
        <v>44</v>
      </c>
      <c r="B8" s="3" t="s">
        <v>3</v>
      </c>
      <c r="C8" s="182"/>
      <c r="D8" s="182"/>
      <c r="E8" s="3"/>
      <c r="F8" s="3"/>
      <c r="G8" s="3"/>
      <c r="H8" s="3"/>
      <c r="I8" s="3"/>
      <c r="J8" s="3"/>
      <c r="K8" s="3"/>
      <c r="L8" s="3"/>
      <c r="M8" s="3"/>
      <c r="N8" s="17"/>
      <c r="O8" s="101">
        <f t="shared" si="0"/>
        <v>0</v>
      </c>
      <c r="P8" s="112"/>
      <c r="Q8" s="109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54"/>
      <c r="AT8" s="37">
        <f>SUM(Q8:AS8)</f>
        <v>0</v>
      </c>
      <c r="AU8" s="100"/>
      <c r="AV8" s="22"/>
      <c r="AW8" s="21"/>
      <c r="AX8" s="21"/>
      <c r="AY8" s="21"/>
      <c r="AZ8" s="112"/>
      <c r="BA8" s="55"/>
      <c r="BB8" s="55"/>
      <c r="BC8" s="141"/>
      <c r="BD8" s="162"/>
      <c r="BE8" s="195"/>
      <c r="BF8" s="168">
        <f>C8+D8+O8+P8+AT8+AU8+AV8+AW8+AX8+AY8+AZ8+BC8+BD8</f>
        <v>0</v>
      </c>
    </row>
    <row r="9" spans="1:58" ht="38.25" hidden="1" thickBot="1">
      <c r="A9" s="59">
        <v>45</v>
      </c>
      <c r="B9" s="60" t="s">
        <v>51</v>
      </c>
      <c r="C9" s="183"/>
      <c r="D9" s="183"/>
      <c r="E9" s="61"/>
      <c r="F9" s="61"/>
      <c r="G9" s="61"/>
      <c r="H9" s="61"/>
      <c r="I9" s="61"/>
      <c r="J9" s="61"/>
      <c r="K9" s="61"/>
      <c r="L9" s="61"/>
      <c r="M9" s="61"/>
      <c r="N9" s="60"/>
      <c r="O9" s="102">
        <f t="shared" si="0"/>
        <v>0</v>
      </c>
      <c r="P9" s="113"/>
      <c r="Q9" s="63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2"/>
      <c r="AT9" s="63">
        <f>SUM(Q9:AS9)</f>
        <v>0</v>
      </c>
      <c r="AU9" s="65"/>
      <c r="AV9" s="64"/>
      <c r="AW9" s="62"/>
      <c r="AX9" s="62"/>
      <c r="AY9" s="62"/>
      <c r="AZ9" s="113"/>
      <c r="BA9" s="65"/>
      <c r="BB9" s="65"/>
      <c r="BC9" s="63"/>
      <c r="BD9" s="158"/>
      <c r="BE9" s="63"/>
      <c r="BF9" s="169">
        <f>C9+D9+O9+P9+AT9+AU9+AV9+AW9+AX9+AY9+AZ9+BC9+BD9+BE9</f>
        <v>0</v>
      </c>
    </row>
    <row r="10" spans="1:58" s="20" customFormat="1" ht="19.5" hidden="1" thickBot="1">
      <c r="A10" s="126">
        <v>46</v>
      </c>
      <c r="B10" s="127">
        <v>611161</v>
      </c>
      <c r="C10" s="187">
        <f aca="true" t="shared" si="2" ref="C10:BE10">C11+C12+C13</f>
        <v>0</v>
      </c>
      <c r="D10" s="187">
        <f t="shared" si="2"/>
        <v>0</v>
      </c>
      <c r="E10" s="128">
        <f t="shared" si="2"/>
        <v>0</v>
      </c>
      <c r="F10" s="128">
        <f t="shared" si="2"/>
        <v>0</v>
      </c>
      <c r="G10" s="128">
        <f t="shared" si="2"/>
        <v>0</v>
      </c>
      <c r="H10" s="128">
        <f t="shared" si="2"/>
        <v>0</v>
      </c>
      <c r="I10" s="128">
        <f t="shared" si="2"/>
        <v>0</v>
      </c>
      <c r="J10" s="128">
        <f t="shared" si="2"/>
        <v>0</v>
      </c>
      <c r="K10" s="128">
        <f t="shared" si="2"/>
        <v>0</v>
      </c>
      <c r="L10" s="128">
        <f t="shared" si="2"/>
        <v>0</v>
      </c>
      <c r="M10" s="128">
        <f t="shared" si="2"/>
        <v>0</v>
      </c>
      <c r="N10" s="128">
        <f t="shared" si="2"/>
        <v>0</v>
      </c>
      <c r="O10" s="129">
        <f t="shared" si="2"/>
        <v>0</v>
      </c>
      <c r="P10" s="130">
        <f t="shared" si="2"/>
        <v>0</v>
      </c>
      <c r="Q10" s="156">
        <f t="shared" si="2"/>
        <v>0</v>
      </c>
      <c r="R10" s="128">
        <f t="shared" si="2"/>
        <v>0</v>
      </c>
      <c r="S10" s="128">
        <f t="shared" si="2"/>
        <v>0</v>
      </c>
      <c r="T10" s="128">
        <f t="shared" si="2"/>
        <v>0</v>
      </c>
      <c r="U10" s="128">
        <f t="shared" si="2"/>
        <v>0</v>
      </c>
      <c r="V10" s="128">
        <f t="shared" si="2"/>
        <v>0</v>
      </c>
      <c r="W10" s="128">
        <f t="shared" si="2"/>
        <v>0</v>
      </c>
      <c r="X10" s="128">
        <f t="shared" si="2"/>
        <v>0</v>
      </c>
      <c r="Y10" s="128">
        <f t="shared" si="2"/>
        <v>0</v>
      </c>
      <c r="Z10" s="128">
        <f t="shared" si="2"/>
        <v>0</v>
      </c>
      <c r="AA10" s="128">
        <f t="shared" si="2"/>
        <v>0</v>
      </c>
      <c r="AB10" s="128">
        <f t="shared" si="2"/>
        <v>0</v>
      </c>
      <c r="AC10" s="128">
        <f t="shared" si="2"/>
        <v>0</v>
      </c>
      <c r="AD10" s="128">
        <f t="shared" si="2"/>
        <v>0</v>
      </c>
      <c r="AE10" s="128">
        <f t="shared" si="2"/>
        <v>0</v>
      </c>
      <c r="AF10" s="128">
        <f t="shared" si="2"/>
        <v>0</v>
      </c>
      <c r="AG10" s="128">
        <f t="shared" si="2"/>
        <v>0</v>
      </c>
      <c r="AH10" s="128">
        <f t="shared" si="2"/>
        <v>0</v>
      </c>
      <c r="AI10" s="128">
        <f t="shared" si="2"/>
        <v>0</v>
      </c>
      <c r="AJ10" s="128">
        <f t="shared" si="2"/>
        <v>0</v>
      </c>
      <c r="AK10" s="128">
        <f t="shared" si="2"/>
        <v>0</v>
      </c>
      <c r="AL10" s="128">
        <f t="shared" si="2"/>
        <v>0</v>
      </c>
      <c r="AM10" s="128">
        <f t="shared" si="2"/>
        <v>0</v>
      </c>
      <c r="AN10" s="128">
        <f t="shared" si="2"/>
        <v>0</v>
      </c>
      <c r="AO10" s="128">
        <f t="shared" si="2"/>
        <v>0</v>
      </c>
      <c r="AP10" s="128">
        <f t="shared" si="2"/>
        <v>0</v>
      </c>
      <c r="AQ10" s="128">
        <f t="shared" si="2"/>
        <v>0</v>
      </c>
      <c r="AR10" s="128">
        <f t="shared" si="2"/>
        <v>0</v>
      </c>
      <c r="AS10" s="129">
        <f t="shared" si="2"/>
        <v>0</v>
      </c>
      <c r="AT10" s="57">
        <f t="shared" si="2"/>
        <v>0</v>
      </c>
      <c r="AU10" s="198">
        <f t="shared" si="2"/>
        <v>0</v>
      </c>
      <c r="AV10" s="131">
        <f t="shared" si="2"/>
        <v>0</v>
      </c>
      <c r="AW10" s="56">
        <f t="shared" si="2"/>
        <v>0</v>
      </c>
      <c r="AX10" s="56">
        <f t="shared" si="2"/>
        <v>0</v>
      </c>
      <c r="AY10" s="56">
        <f t="shared" si="2"/>
        <v>0</v>
      </c>
      <c r="AZ10" s="132">
        <f t="shared" si="2"/>
        <v>0</v>
      </c>
      <c r="BA10" s="206"/>
      <c r="BB10" s="206"/>
      <c r="BC10" s="57">
        <f t="shared" si="2"/>
        <v>0</v>
      </c>
      <c r="BD10" s="58">
        <f t="shared" si="2"/>
        <v>0</v>
      </c>
      <c r="BE10" s="57">
        <f t="shared" si="2"/>
        <v>0</v>
      </c>
      <c r="BF10" s="189">
        <f>BF11+BF12+BF13</f>
        <v>0</v>
      </c>
    </row>
    <row r="11" spans="1:58" ht="18.75" hidden="1">
      <c r="A11" s="66">
        <v>47</v>
      </c>
      <c r="B11" s="67">
        <v>70804</v>
      </c>
      <c r="C11" s="179"/>
      <c r="D11" s="179"/>
      <c r="E11" s="68"/>
      <c r="F11" s="68"/>
      <c r="G11" s="68"/>
      <c r="H11" s="68"/>
      <c r="I11" s="68"/>
      <c r="J11" s="68"/>
      <c r="K11" s="68"/>
      <c r="L11" s="68"/>
      <c r="M11" s="68"/>
      <c r="N11" s="67"/>
      <c r="O11" s="103">
        <f t="shared" si="0"/>
        <v>0</v>
      </c>
      <c r="P11" s="114"/>
      <c r="Q11" s="140"/>
      <c r="R11" s="70"/>
      <c r="S11" s="68"/>
      <c r="T11" s="68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69"/>
      <c r="AF11" s="70"/>
      <c r="AG11" s="69"/>
      <c r="AH11" s="70"/>
      <c r="AI11" s="70"/>
      <c r="AJ11" s="70"/>
      <c r="AK11" s="70"/>
      <c r="AL11" s="68"/>
      <c r="AM11" s="70"/>
      <c r="AN11" s="70"/>
      <c r="AO11" s="70"/>
      <c r="AP11" s="70"/>
      <c r="AQ11" s="70"/>
      <c r="AR11" s="70"/>
      <c r="AS11" s="71"/>
      <c r="AT11" s="190">
        <f>SUM(Q11:AS11)</f>
        <v>0</v>
      </c>
      <c r="AU11" s="41"/>
      <c r="AV11" s="98"/>
      <c r="AW11" s="24"/>
      <c r="AX11" s="24"/>
      <c r="AY11" s="24"/>
      <c r="AZ11" s="124"/>
      <c r="BA11" s="207"/>
      <c r="BB11" s="207"/>
      <c r="BC11" s="40"/>
      <c r="BD11" s="159"/>
      <c r="BE11" s="40"/>
      <c r="BF11" s="170">
        <f>C11+D11+O11+P11+AT11+AU11+AV11+AW11+AX11+AY11+AZ11+BC11+BD11+BE11</f>
        <v>0</v>
      </c>
    </row>
    <row r="12" spans="1:58" ht="18.75" hidden="1">
      <c r="A12" s="10">
        <v>48</v>
      </c>
      <c r="B12" s="11">
        <v>70805</v>
      </c>
      <c r="C12" s="185"/>
      <c r="D12" s="185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4">
        <f t="shared" si="0"/>
        <v>0</v>
      </c>
      <c r="P12" s="115"/>
      <c r="Q12" s="28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25"/>
      <c r="AT12" s="31">
        <f>SUM(Q12:AS12)</f>
        <v>0</v>
      </c>
      <c r="AU12" s="33"/>
      <c r="AV12" s="43"/>
      <c r="AW12" s="25"/>
      <c r="AX12" s="25"/>
      <c r="AY12" s="25"/>
      <c r="AZ12" s="115"/>
      <c r="BA12" s="33"/>
      <c r="BB12" s="33"/>
      <c r="BC12" s="31"/>
      <c r="BD12" s="160"/>
      <c r="BE12" s="31"/>
      <c r="BF12" s="171">
        <f>C12+D12+O12+P12+AT12+AU12+AV12+AW12+AX12+AY12+AZ12+BC12+BD12+BE12</f>
        <v>0</v>
      </c>
    </row>
    <row r="13" spans="1:58" ht="18.75" hidden="1">
      <c r="A13" s="12">
        <v>49</v>
      </c>
      <c r="B13" s="12">
        <v>70806</v>
      </c>
      <c r="C13" s="12">
        <f>C14+C15</f>
        <v>0</v>
      </c>
      <c r="D13" s="188">
        <f aca="true" t="shared" si="3" ref="D13:BF13">D14+D15</f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26">
        <f t="shared" si="3"/>
        <v>0</v>
      </c>
      <c r="P13" s="116">
        <f t="shared" si="3"/>
        <v>0</v>
      </c>
      <c r="Q13" s="29">
        <f t="shared" si="3"/>
        <v>0</v>
      </c>
      <c r="R13" s="12">
        <f t="shared" si="3"/>
        <v>0</v>
      </c>
      <c r="S13" s="12">
        <f t="shared" si="3"/>
        <v>0</v>
      </c>
      <c r="T13" s="12">
        <f t="shared" si="3"/>
        <v>0</v>
      </c>
      <c r="U13" s="12">
        <f t="shared" si="3"/>
        <v>0</v>
      </c>
      <c r="V13" s="12">
        <f t="shared" si="3"/>
        <v>0</v>
      </c>
      <c r="W13" s="12">
        <f t="shared" si="3"/>
        <v>0</v>
      </c>
      <c r="X13" s="12">
        <f t="shared" si="3"/>
        <v>0</v>
      </c>
      <c r="Y13" s="12">
        <f t="shared" si="3"/>
        <v>0</v>
      </c>
      <c r="Z13" s="12">
        <f t="shared" si="3"/>
        <v>0</v>
      </c>
      <c r="AA13" s="12">
        <f t="shared" si="3"/>
        <v>0</v>
      </c>
      <c r="AB13" s="12">
        <f t="shared" si="3"/>
        <v>0</v>
      </c>
      <c r="AC13" s="12">
        <f t="shared" si="3"/>
        <v>0</v>
      </c>
      <c r="AD13" s="12">
        <f t="shared" si="3"/>
        <v>0</v>
      </c>
      <c r="AE13" s="12">
        <f t="shared" si="3"/>
        <v>0</v>
      </c>
      <c r="AF13" s="12">
        <f t="shared" si="3"/>
        <v>0</v>
      </c>
      <c r="AG13" s="12">
        <f t="shared" si="3"/>
        <v>0</v>
      </c>
      <c r="AH13" s="12">
        <f t="shared" si="3"/>
        <v>0</v>
      </c>
      <c r="AI13" s="12">
        <f t="shared" si="3"/>
        <v>0</v>
      </c>
      <c r="AJ13" s="12">
        <f t="shared" si="3"/>
        <v>0</v>
      </c>
      <c r="AK13" s="12">
        <f t="shared" si="3"/>
        <v>0</v>
      </c>
      <c r="AL13" s="12">
        <f t="shared" si="3"/>
        <v>0</v>
      </c>
      <c r="AM13" s="12">
        <f t="shared" si="3"/>
        <v>0</v>
      </c>
      <c r="AN13" s="12">
        <f t="shared" si="3"/>
        <v>0</v>
      </c>
      <c r="AO13" s="12">
        <f t="shared" si="3"/>
        <v>0</v>
      </c>
      <c r="AP13" s="12">
        <f t="shared" si="3"/>
        <v>0</v>
      </c>
      <c r="AQ13" s="12">
        <f t="shared" si="3"/>
        <v>0</v>
      </c>
      <c r="AR13" s="12">
        <f t="shared" si="3"/>
        <v>0</v>
      </c>
      <c r="AS13" s="26">
        <f t="shared" si="3"/>
        <v>0</v>
      </c>
      <c r="AT13" s="142">
        <f t="shared" si="3"/>
        <v>0</v>
      </c>
      <c r="AU13" s="35">
        <f t="shared" si="3"/>
        <v>0</v>
      </c>
      <c r="AV13" s="44">
        <f t="shared" si="3"/>
        <v>0</v>
      </c>
      <c r="AW13" s="26">
        <f t="shared" si="3"/>
        <v>0</v>
      </c>
      <c r="AX13" s="26">
        <f t="shared" si="3"/>
        <v>0</v>
      </c>
      <c r="AY13" s="26">
        <f t="shared" si="3"/>
        <v>0</v>
      </c>
      <c r="AZ13" s="116">
        <f t="shared" si="3"/>
        <v>0</v>
      </c>
      <c r="BA13" s="35"/>
      <c r="BB13" s="35"/>
      <c r="BC13" s="142">
        <f t="shared" si="3"/>
        <v>0</v>
      </c>
      <c r="BD13" s="34">
        <f t="shared" si="3"/>
        <v>0</v>
      </c>
      <c r="BE13" s="142">
        <f t="shared" si="3"/>
        <v>0</v>
      </c>
      <c r="BF13" s="29">
        <f t="shared" si="3"/>
        <v>0</v>
      </c>
    </row>
    <row r="14" spans="1:58" ht="18.75" hidden="1">
      <c r="A14" s="4">
        <v>50</v>
      </c>
      <c r="B14" s="4" t="s">
        <v>4</v>
      </c>
      <c r="C14" s="186"/>
      <c r="D14" s="186"/>
      <c r="E14" s="4"/>
      <c r="F14" s="4"/>
      <c r="G14" s="4"/>
      <c r="H14" s="4"/>
      <c r="I14" s="4"/>
      <c r="J14" s="4"/>
      <c r="K14" s="4"/>
      <c r="L14" s="4"/>
      <c r="M14" s="4"/>
      <c r="N14" s="9"/>
      <c r="O14" s="105">
        <f t="shared" si="0"/>
        <v>0</v>
      </c>
      <c r="P14" s="117"/>
      <c r="Q14" s="2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23"/>
      <c r="AT14" s="30">
        <f>SUM(Q14:AS14)</f>
        <v>0</v>
      </c>
      <c r="AU14" s="36"/>
      <c r="AV14" s="19"/>
      <c r="AW14" s="18"/>
      <c r="AX14" s="18"/>
      <c r="AY14" s="18"/>
      <c r="AZ14" s="117"/>
      <c r="BA14" s="36"/>
      <c r="BB14" s="36"/>
      <c r="BC14" s="143"/>
      <c r="BD14" s="161"/>
      <c r="BE14" s="143"/>
      <c r="BF14" s="172">
        <f>C14+D14+O14+P14+AT14+AU14+AV14+AW14+AX14+AY14+AZ14+BC14+BD14+BE14</f>
        <v>0</v>
      </c>
    </row>
    <row r="15" spans="1:58" ht="19.5" hidden="1" thickBot="1">
      <c r="A15" s="3">
        <v>51</v>
      </c>
      <c r="B15" s="3" t="s">
        <v>5</v>
      </c>
      <c r="C15" s="182"/>
      <c r="D15" s="182"/>
      <c r="E15" s="3"/>
      <c r="F15" s="3"/>
      <c r="G15" s="3"/>
      <c r="H15" s="3"/>
      <c r="I15" s="3"/>
      <c r="J15" s="3"/>
      <c r="K15" s="3"/>
      <c r="L15" s="3"/>
      <c r="M15" s="3"/>
      <c r="N15" s="17"/>
      <c r="O15" s="105">
        <f t="shared" si="0"/>
        <v>0</v>
      </c>
      <c r="P15" s="112"/>
      <c r="Q15" s="109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54"/>
      <c r="AT15" s="30">
        <f>SUM(Q15:AS15)</f>
        <v>0</v>
      </c>
      <c r="AU15" s="55"/>
      <c r="AV15" s="22"/>
      <c r="AW15" s="21"/>
      <c r="AX15" s="21"/>
      <c r="AY15" s="21"/>
      <c r="AZ15" s="112"/>
      <c r="BA15" s="55"/>
      <c r="BB15" s="55"/>
      <c r="BC15" s="141"/>
      <c r="BD15" s="162"/>
      <c r="BE15" s="141"/>
      <c r="BF15" s="172">
        <f>C15+D15+O15+P15+AT15+AU15+AV15+AW15+AX15+AY15+AZ15+BC15+BD15+BE15</f>
        <v>0</v>
      </c>
    </row>
    <row r="16" spans="1:58" ht="19.5" hidden="1" thickBot="1">
      <c r="A16" s="133">
        <v>52</v>
      </c>
      <c r="B16" s="118" t="s">
        <v>34</v>
      </c>
      <c r="C16" s="184"/>
      <c r="D16" s="184"/>
      <c r="E16" s="73"/>
      <c r="F16" s="73"/>
      <c r="G16" s="73"/>
      <c r="H16" s="73"/>
      <c r="I16" s="73"/>
      <c r="J16" s="73"/>
      <c r="K16" s="73"/>
      <c r="L16" s="73"/>
      <c r="M16" s="73"/>
      <c r="N16" s="72"/>
      <c r="O16" s="106">
        <f t="shared" si="0"/>
        <v>0</v>
      </c>
      <c r="P16" s="119"/>
      <c r="Q16" s="75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5">
        <f>SUM(Q16:AS16)</f>
        <v>0</v>
      </c>
      <c r="AU16" s="77"/>
      <c r="AV16" s="76"/>
      <c r="AW16" s="74"/>
      <c r="AX16" s="74"/>
      <c r="AY16" s="74"/>
      <c r="AZ16" s="119"/>
      <c r="BA16" s="77"/>
      <c r="BB16" s="77"/>
      <c r="BC16" s="75"/>
      <c r="BD16" s="133"/>
      <c r="BE16" s="75"/>
      <c r="BF16" s="173">
        <f>C16+D16+O16+P16+AT16+AU16+AV16+AW16+AX16+AY16+AZ16+BC16+BD16+BE16</f>
        <v>0</v>
      </c>
    </row>
    <row r="17" spans="1:58" ht="19.5" hidden="1" thickBot="1">
      <c r="A17" s="78">
        <v>53</v>
      </c>
      <c r="B17" s="79" t="s">
        <v>33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79"/>
      <c r="O17" s="107">
        <f t="shared" si="0"/>
        <v>0</v>
      </c>
      <c r="P17" s="120"/>
      <c r="Q17" s="82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1"/>
      <c r="AT17" s="82">
        <f>SUM(Q17:AS17)</f>
        <v>0</v>
      </c>
      <c r="AU17" s="84"/>
      <c r="AV17" s="83"/>
      <c r="AW17" s="81"/>
      <c r="AX17" s="81"/>
      <c r="AY17" s="81"/>
      <c r="AZ17" s="120"/>
      <c r="BA17" s="84"/>
      <c r="BB17" s="84"/>
      <c r="BC17" s="82"/>
      <c r="BD17" s="163"/>
      <c r="BE17" s="82"/>
      <c r="BF17" s="174">
        <f>C17+D17+O17+P17+AT17+AU17+AV17+AW17+AX17+AY17+AZ17+BC17+BD17+BE17</f>
        <v>0</v>
      </c>
    </row>
    <row r="18" spans="1:58" ht="19.5" hidden="1" thickBot="1">
      <c r="A18" s="90">
        <v>54</v>
      </c>
      <c r="B18" s="86" t="s">
        <v>35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108">
        <f t="shared" si="0"/>
        <v>0</v>
      </c>
      <c r="P18" s="121"/>
      <c r="Q18" s="92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7"/>
      <c r="AT18" s="88">
        <f>SUM(Q18:AS18)</f>
        <v>0</v>
      </c>
      <c r="AU18" s="91"/>
      <c r="AV18" s="89"/>
      <c r="AW18" s="87"/>
      <c r="AX18" s="87"/>
      <c r="AY18" s="87"/>
      <c r="AZ18" s="121"/>
      <c r="BA18" s="91"/>
      <c r="BB18" s="91"/>
      <c r="BC18" s="88"/>
      <c r="BD18" s="164"/>
      <c r="BE18" s="88"/>
      <c r="BF18" s="175">
        <f>C18+D18+O18+P18+AT18+AU18+AV18+AW18+AX18+AY18+AZ18+BC18+BD18+BE18</f>
        <v>0</v>
      </c>
    </row>
    <row r="19" spans="1:58" ht="19.5" hidden="1" thickBot="1">
      <c r="A19" s="93">
        <v>55</v>
      </c>
      <c r="B19" s="94" t="s">
        <v>2</v>
      </c>
      <c r="C19" s="95" t="e">
        <f>#REF!+C5+C6+C9+C10+C16+C17+C18</f>
        <v>#REF!</v>
      </c>
      <c r="D19" s="95" t="e">
        <f>#REF!+D5+D6+D9+D10+D16+D17+D18</f>
        <v>#REF!</v>
      </c>
      <c r="E19" s="95" t="e">
        <f>#REF!+E5+E6+E9+E10+E16+E17+E18</f>
        <v>#REF!</v>
      </c>
      <c r="F19" s="95" t="e">
        <f>#REF!+F5+F6+F9+F10+F16+F17+F18</f>
        <v>#REF!</v>
      </c>
      <c r="G19" s="95" t="e">
        <f>#REF!+G5+G6+G9+G10+G16+G17+G18</f>
        <v>#REF!</v>
      </c>
      <c r="H19" s="95" t="e">
        <f>#REF!+H5+H6+H9+H10+H16+H17+H18</f>
        <v>#REF!</v>
      </c>
      <c r="I19" s="95" t="e">
        <f>#REF!+I5+I6+I9+I10+I16+I17+I18</f>
        <v>#REF!</v>
      </c>
      <c r="J19" s="95" t="e">
        <f>#REF!+J5+J6+J9+J10+J16+J17+J18</f>
        <v>#REF!</v>
      </c>
      <c r="K19" s="95" t="e">
        <f>#REF!+K5+K6+K9+K10+K16+K17+K18</f>
        <v>#REF!</v>
      </c>
      <c r="L19" s="95" t="e">
        <f>#REF!+L5+L6+L9+L10+L16+L17+L18</f>
        <v>#REF!</v>
      </c>
      <c r="M19" s="95" t="e">
        <f>#REF!+M5+M6+M9+M10+M16+M17+M18</f>
        <v>#REF!</v>
      </c>
      <c r="N19" s="95" t="e">
        <f>#REF!+N5+N6+N9+N10+N16+N17+N18</f>
        <v>#REF!</v>
      </c>
      <c r="O19" s="96" t="e">
        <f>#REF!+O5+O6+O9+O10+O16+O17+O18</f>
        <v>#REF!</v>
      </c>
      <c r="P19" s="97" t="e">
        <f>#REF!+P5+P6+P9+P10+P16+P17+P18</f>
        <v>#REF!</v>
      </c>
      <c r="Q19" s="144" t="e">
        <f>#REF!+Q5+Q6+Q9+Q10+Q16+Q17+Q18</f>
        <v>#REF!</v>
      </c>
      <c r="R19" s="95" t="e">
        <f>#REF!+R5+R6+R9+R10+R16+R17+R18</f>
        <v>#REF!</v>
      </c>
      <c r="S19" s="95" t="e">
        <f>#REF!+S5+S6+S9+S10+S16+S17+S18</f>
        <v>#REF!</v>
      </c>
      <c r="T19" s="95" t="e">
        <f>#REF!+T5+T6+T9+T10+T16+T17+T18</f>
        <v>#REF!</v>
      </c>
      <c r="U19" s="95" t="e">
        <f>#REF!+U5+U6+U9+U10+U16+U17+U18</f>
        <v>#REF!</v>
      </c>
      <c r="V19" s="95" t="e">
        <f>#REF!+V5+V6+V9+V10+V16+V17+V18</f>
        <v>#REF!</v>
      </c>
      <c r="W19" s="95" t="e">
        <f>#REF!+W5+W6+W9+W10+W16+W17+W18</f>
        <v>#REF!</v>
      </c>
      <c r="X19" s="95" t="e">
        <f>#REF!+X5+X6+X9+X10+X16+X17+X18</f>
        <v>#REF!</v>
      </c>
      <c r="Y19" s="95" t="e">
        <f>#REF!+Y5+Y6+Y9+Y10+Y16+Y17+Y18</f>
        <v>#REF!</v>
      </c>
      <c r="Z19" s="95" t="e">
        <f>#REF!+Z5+Z6+Z9+Z10+Z16+Z17+Z18</f>
        <v>#REF!</v>
      </c>
      <c r="AA19" s="95" t="e">
        <f>#REF!+AA5+AA6+AA9+AA10+AA16+AA17+AA18</f>
        <v>#REF!</v>
      </c>
      <c r="AB19" s="95" t="e">
        <f>#REF!+AB5+AB6+AB9+AB10+AB16+AB17+AB18</f>
        <v>#REF!</v>
      </c>
      <c r="AC19" s="95" t="e">
        <f>#REF!+AC5+AC6+AC9+AC10+AC16+AC17+AC18</f>
        <v>#REF!</v>
      </c>
      <c r="AD19" s="95" t="e">
        <f>#REF!+AD5+AD6+AD9+AD10+AD16+AD17+AD18</f>
        <v>#REF!</v>
      </c>
      <c r="AE19" s="95" t="e">
        <f>#REF!+AE5+AE6+AE9+AE10+AE16+AE17+AE18</f>
        <v>#REF!</v>
      </c>
      <c r="AF19" s="95" t="e">
        <f>#REF!+AF5+AF6+AF9+AF10+AF16+AF17+AF18</f>
        <v>#REF!</v>
      </c>
      <c r="AG19" s="95" t="e">
        <f>#REF!+AG5+AG6+AG9+AG10+AG16+AG17+AG18</f>
        <v>#REF!</v>
      </c>
      <c r="AH19" s="95" t="e">
        <f>#REF!+AH5+AH6+AH9+AH10+AH16+AH17+AH18</f>
        <v>#REF!</v>
      </c>
      <c r="AI19" s="95" t="e">
        <f>#REF!+AI5+AI6+AI9+AI10+AI16+AI17+AI18</f>
        <v>#REF!</v>
      </c>
      <c r="AJ19" s="95" t="e">
        <f>#REF!+AJ5+AJ6+AJ9+AJ10+AJ16+AJ17+AJ18</f>
        <v>#REF!</v>
      </c>
      <c r="AK19" s="95" t="e">
        <f>#REF!+AK5+AK6+AK9+AK10+AK16+AK17+AK18</f>
        <v>#REF!</v>
      </c>
      <c r="AL19" s="95" t="e">
        <f>#REF!+AL5+AL6+AL9+AL10+AL16+AL17+AL18</f>
        <v>#REF!</v>
      </c>
      <c r="AM19" s="95" t="e">
        <f>#REF!+AM5+AM6+AM9+AM10+AM16+AM17+AM18</f>
        <v>#REF!</v>
      </c>
      <c r="AN19" s="95" t="e">
        <f>#REF!+AN5+AN6+AN9+AN10+AN16+AN17+AN18</f>
        <v>#REF!</v>
      </c>
      <c r="AO19" s="95" t="e">
        <f>#REF!+AO5+AO6+AO9+AO10+AO16+AO17+AO18</f>
        <v>#REF!</v>
      </c>
      <c r="AP19" s="95" t="e">
        <f>#REF!+AP5+AP6+AP9+AP10+AP16+AP17+AP18</f>
        <v>#REF!</v>
      </c>
      <c r="AQ19" s="95" t="e">
        <f>#REF!+AQ5+AQ6+AQ9+AQ10+AQ16+AQ17+AQ18</f>
        <v>#REF!</v>
      </c>
      <c r="AR19" s="95" t="e">
        <f>#REF!+AR5+AR6+AR9+AR10+AR16+AR17+AR18</f>
        <v>#REF!</v>
      </c>
      <c r="AS19" s="96" t="e">
        <f>#REF!+AS5+AS6+AS9+AS10+AS16+AS17+AS18</f>
        <v>#REF!</v>
      </c>
      <c r="AT19" s="144" t="e">
        <f>#REF!+AT5+AT6+AT9+AT10+AT16+AT17+AT18</f>
        <v>#REF!</v>
      </c>
      <c r="AU19" s="194" t="e">
        <f>#REF!+AU5+AU6+AU9+AU10+AU16+AU17+AU18</f>
        <v>#REF!</v>
      </c>
      <c r="AV19" s="99" t="e">
        <f>#REF!+AV5+AV6+AV9+AV10+AV16+AV17+AV18</f>
        <v>#REF!</v>
      </c>
      <c r="AW19" s="96" t="e">
        <f>#REF!+AW5+AW6+AW9+AW10+AW16+AW17+AW18</f>
        <v>#REF!</v>
      </c>
      <c r="AX19" s="96" t="e">
        <f>#REF!+AX5+AX6+AX9+AX10+AX16+AX17+AX18</f>
        <v>#REF!</v>
      </c>
      <c r="AY19" s="96" t="e">
        <f>#REF!+AY5+AY6+AY9+AY10+AY16+AY17+AY18</f>
        <v>#REF!</v>
      </c>
      <c r="AZ19" s="97" t="e">
        <f>#REF!+AZ5+AZ6+AZ9+AZ10+AZ16+AZ17+AZ18</f>
        <v>#REF!</v>
      </c>
      <c r="BA19" s="194"/>
      <c r="BB19" s="194"/>
      <c r="BC19" s="144" t="e">
        <f>#REF!+BC5+BC6+BC9+BC10+BC16+BC17+BC18</f>
        <v>#REF!</v>
      </c>
      <c r="BD19" s="122" t="e">
        <f>#REF!+BD5+BD6+BD9+BD10+BD16+BD17+BD18</f>
        <v>#REF!</v>
      </c>
      <c r="BE19" s="144" t="e">
        <f>#REF!+BE5+BE6+BE9+BE10+BE16+BE17+BE18</f>
        <v>#REF!</v>
      </c>
      <c r="BF19" s="194" t="e">
        <f>#REF!+BF5+BF6+BF9+BF10+BF16+BF17+BF18</f>
        <v>#REF!</v>
      </c>
    </row>
    <row r="20" spans="14:15" ht="18.75">
      <c r="N20" s="14"/>
      <c r="O20" s="14"/>
    </row>
    <row r="21" ht="18.75">
      <c r="AW21" s="16"/>
    </row>
  </sheetData>
  <sheetProtection/>
  <mergeCells count="1">
    <mergeCell ref="A1:BF3"/>
  </mergeCells>
  <printOptions horizontalCentered="1"/>
  <pageMargins left="0.19" right="0.2" top="0.36" bottom="0.1968503937007874" header="0.2" footer="0.5118110236220472"/>
  <pageSetup horizontalDpi="600" verticalDpi="600" orientation="portrait" paperSize="9" scale="41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J23"/>
  <sheetViews>
    <sheetView tabSelected="1" view="pageBreakPreview" zoomScale="75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5.00390625" style="13" customWidth="1"/>
    <col min="2" max="2" width="38.375" style="13" customWidth="1"/>
    <col min="3" max="3" width="17.25390625" style="13" customWidth="1"/>
    <col min="4" max="4" width="17.875" style="13" customWidth="1"/>
    <col min="5" max="13" width="14.75390625" style="13" customWidth="1"/>
    <col min="14" max="15" width="14.75390625" style="15" customWidth="1"/>
    <col min="16" max="16" width="17.25390625" style="13" customWidth="1"/>
    <col min="17" max="19" width="14.75390625" style="13" customWidth="1"/>
    <col min="20" max="20" width="17.00390625" style="13" customWidth="1"/>
    <col min="21" max="21" width="14.75390625" style="13" customWidth="1"/>
    <col min="22" max="22" width="17.625" style="13" customWidth="1"/>
    <col min="23" max="46" width="14.75390625" style="13" customWidth="1"/>
    <col min="47" max="47" width="17.125" style="13" customWidth="1"/>
    <col min="48" max="48" width="16.625" style="13" customWidth="1"/>
    <col min="49" max="49" width="16.25390625" style="13" customWidth="1"/>
    <col min="50" max="50" width="16.875" style="13" customWidth="1"/>
    <col min="51" max="51" width="13.625" style="13" customWidth="1"/>
    <col min="52" max="54" width="15.375" style="13" customWidth="1"/>
    <col min="55" max="55" width="16.375" style="13" customWidth="1"/>
    <col min="56" max="57" width="14.75390625" style="13" customWidth="1"/>
    <col min="58" max="58" width="18.125" style="13" customWidth="1"/>
    <col min="60" max="60" width="12.875" style="0" customWidth="1"/>
  </cols>
  <sheetData>
    <row r="1" spans="1:58" ht="32.25" customHeight="1">
      <c r="A1" s="226" t="s">
        <v>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8"/>
    </row>
    <row r="2" spans="1:58" ht="12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8"/>
    </row>
    <row r="3" spans="1:58" ht="7.5" customHeight="1" thickBo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8"/>
    </row>
    <row r="4" spans="1:58" s="1" customFormat="1" ht="33" customHeight="1" thickBot="1">
      <c r="A4" s="235" t="s">
        <v>1</v>
      </c>
      <c r="B4" s="211" t="s">
        <v>0</v>
      </c>
      <c r="C4" s="215" t="s">
        <v>57</v>
      </c>
      <c r="D4" s="213" t="s">
        <v>58</v>
      </c>
      <c r="E4" s="223" t="s">
        <v>59</v>
      </c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221" t="s">
        <v>49</v>
      </c>
      <c r="Q4" s="225" t="s">
        <v>60</v>
      </c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13" t="s">
        <v>52</v>
      </c>
      <c r="AU4" s="219" t="s">
        <v>61</v>
      </c>
      <c r="AV4" s="215" t="s">
        <v>62</v>
      </c>
      <c r="AW4" s="217" t="s">
        <v>63</v>
      </c>
      <c r="AX4" s="213" t="s">
        <v>64</v>
      </c>
      <c r="AY4" s="215" t="s">
        <v>65</v>
      </c>
      <c r="AZ4" s="232" t="s">
        <v>66</v>
      </c>
      <c r="BA4" s="233"/>
      <c r="BB4" s="234"/>
      <c r="BC4" s="230" t="s">
        <v>67</v>
      </c>
      <c r="BD4" s="213" t="s">
        <v>68</v>
      </c>
      <c r="BE4" s="213" t="s">
        <v>69</v>
      </c>
      <c r="BF4" s="221" t="s">
        <v>2</v>
      </c>
    </row>
    <row r="5" spans="1:58" s="1" customFormat="1" ht="150.75" thickBot="1">
      <c r="A5" s="236"/>
      <c r="B5" s="212"/>
      <c r="C5" s="216"/>
      <c r="D5" s="214"/>
      <c r="E5" s="138" t="s">
        <v>39</v>
      </c>
      <c r="F5" s="135" t="s">
        <v>36</v>
      </c>
      <c r="G5" s="135" t="s">
        <v>37</v>
      </c>
      <c r="H5" s="135" t="s">
        <v>38</v>
      </c>
      <c r="I5" s="135" t="s">
        <v>55</v>
      </c>
      <c r="J5" s="135" t="s">
        <v>54</v>
      </c>
      <c r="K5" s="135" t="s">
        <v>8</v>
      </c>
      <c r="L5" s="135" t="s">
        <v>42</v>
      </c>
      <c r="M5" s="135" t="s">
        <v>41</v>
      </c>
      <c r="N5" s="136" t="s">
        <v>40</v>
      </c>
      <c r="O5" s="137" t="s">
        <v>50</v>
      </c>
      <c r="P5" s="222"/>
      <c r="Q5" s="125" t="s">
        <v>53</v>
      </c>
      <c r="R5" s="135" t="s">
        <v>12</v>
      </c>
      <c r="S5" s="135" t="s">
        <v>13</v>
      </c>
      <c r="T5" s="135" t="s">
        <v>43</v>
      </c>
      <c r="U5" s="135" t="s">
        <v>9</v>
      </c>
      <c r="V5" s="135" t="s">
        <v>14</v>
      </c>
      <c r="W5" s="135" t="s">
        <v>15</v>
      </c>
      <c r="X5" s="135" t="s">
        <v>16</v>
      </c>
      <c r="Y5" s="135" t="s">
        <v>17</v>
      </c>
      <c r="Z5" s="135" t="s">
        <v>18</v>
      </c>
      <c r="AA5" s="135" t="s">
        <v>19</v>
      </c>
      <c r="AB5" s="135" t="s">
        <v>20</v>
      </c>
      <c r="AC5" s="135" t="s">
        <v>25</v>
      </c>
      <c r="AD5" s="135" t="s">
        <v>26</v>
      </c>
      <c r="AE5" s="135" t="s">
        <v>27</v>
      </c>
      <c r="AF5" s="135" t="s">
        <v>28</v>
      </c>
      <c r="AG5" s="135" t="s">
        <v>29</v>
      </c>
      <c r="AH5" s="135" t="s">
        <v>30</v>
      </c>
      <c r="AI5" s="135" t="s">
        <v>21</v>
      </c>
      <c r="AJ5" s="135" t="s">
        <v>22</v>
      </c>
      <c r="AK5" s="135" t="s">
        <v>23</v>
      </c>
      <c r="AL5" s="135" t="s">
        <v>10</v>
      </c>
      <c r="AM5" s="135" t="s">
        <v>11</v>
      </c>
      <c r="AN5" s="135" t="s">
        <v>44</v>
      </c>
      <c r="AO5" s="135" t="s">
        <v>45</v>
      </c>
      <c r="AP5" s="135" t="s">
        <v>46</v>
      </c>
      <c r="AQ5" s="135" t="s">
        <v>47</v>
      </c>
      <c r="AR5" s="135" t="s">
        <v>48</v>
      </c>
      <c r="AS5" s="139" t="s">
        <v>24</v>
      </c>
      <c r="AT5" s="214"/>
      <c r="AU5" s="220"/>
      <c r="AV5" s="216"/>
      <c r="AW5" s="218"/>
      <c r="AX5" s="214"/>
      <c r="AY5" s="216"/>
      <c r="AZ5" s="199" t="s">
        <v>72</v>
      </c>
      <c r="BA5" s="200" t="s">
        <v>70</v>
      </c>
      <c r="BB5" s="205" t="s">
        <v>71</v>
      </c>
      <c r="BC5" s="231"/>
      <c r="BD5" s="214"/>
      <c r="BE5" s="214"/>
      <c r="BF5" s="222"/>
    </row>
    <row r="6" spans="1:62" ht="18.75">
      <c r="A6" s="4">
        <v>18</v>
      </c>
      <c r="B6" s="4" t="s">
        <v>6</v>
      </c>
      <c r="C6" s="134">
        <f>січень!C6+лютий!C6+березень!C4</f>
        <v>563176.379478</v>
      </c>
      <c r="D6" s="134">
        <f>січень!D6+лютий!D6+березень!D4</f>
        <v>122547.415614</v>
      </c>
      <c r="E6" s="134">
        <f>січень!E6+лютий!E6+березень!E4</f>
        <v>0</v>
      </c>
      <c r="F6" s="134">
        <f>січень!F6+лютий!F6+березень!F4</f>
        <v>0</v>
      </c>
      <c r="G6" s="134">
        <f>січень!G6+лютий!G6+березень!G4</f>
        <v>0</v>
      </c>
      <c r="H6" s="134">
        <f>січень!H6+лютий!H6+березень!H4</f>
        <v>0</v>
      </c>
      <c r="I6" s="134">
        <f>січень!I6+лютий!I6+березень!I4</f>
        <v>0</v>
      </c>
      <c r="J6" s="134">
        <f>січень!J6+лютий!J6+березень!J4</f>
        <v>0</v>
      </c>
      <c r="K6" s="134">
        <f>січень!K6+лютий!K6+березень!K4</f>
        <v>0</v>
      </c>
      <c r="L6" s="134">
        <f>січень!L6+лютий!L6+березень!L4</f>
        <v>0</v>
      </c>
      <c r="M6" s="134">
        <f>січень!M6+лютий!M6+березень!M4</f>
        <v>0</v>
      </c>
      <c r="N6" s="134">
        <f>січень!N6+лютий!N6+березень!N4</f>
        <v>0</v>
      </c>
      <c r="O6" s="7">
        <f aca="true" t="shared" si="0" ref="O6:O20">SUM(E6:N6)</f>
        <v>0</v>
      </c>
      <c r="P6" s="111">
        <f>січень!P6+лютий!P6+березень!P4</f>
        <v>38504.380000000005</v>
      </c>
      <c r="Q6" s="50">
        <f>січень!Q6+лютий!Q6+березень!Q4</f>
        <v>73.2</v>
      </c>
      <c r="R6" s="50">
        <f>січень!R6+лютий!R6+березень!R4</f>
        <v>0</v>
      </c>
      <c r="S6" s="50">
        <f>січень!S6+лютий!S6+березень!S4</f>
        <v>0</v>
      </c>
      <c r="T6" s="50">
        <f>січень!T6+лютий!T6+березень!T4</f>
        <v>0</v>
      </c>
      <c r="U6" s="50">
        <f>січень!U6+лютий!U6+березень!U4</f>
        <v>0</v>
      </c>
      <c r="V6" s="50">
        <f>січень!V6+лютий!V6+березень!V4</f>
        <v>0</v>
      </c>
      <c r="W6" s="50">
        <f>січень!W6+лютий!W6+березень!W4</f>
        <v>0</v>
      </c>
      <c r="X6" s="50">
        <f>січень!X6+лютий!X6+березень!X4</f>
        <v>0</v>
      </c>
      <c r="Y6" s="50">
        <f>січень!Y6+лютий!Y6+березень!Y4</f>
        <v>0</v>
      </c>
      <c r="Z6" s="50">
        <f>січень!Z6+лютий!Z6+березень!Z4</f>
        <v>0</v>
      </c>
      <c r="AA6" s="50">
        <f>січень!AA6+лютий!AA6+березень!AA4</f>
        <v>0</v>
      </c>
      <c r="AB6" s="50">
        <f>січень!AB6+лютий!AB6+березень!AB4</f>
        <v>0</v>
      </c>
      <c r="AC6" s="50">
        <f>січень!AC6+лютий!AC6+березень!AC4</f>
        <v>0</v>
      </c>
      <c r="AD6" s="50">
        <f>січень!AD6+лютий!AD6+березень!AD4</f>
        <v>0</v>
      </c>
      <c r="AE6" s="50">
        <f>січень!AE6+лютий!AE6+березень!AE4</f>
        <v>0</v>
      </c>
      <c r="AF6" s="50">
        <f>січень!AF6+лютий!AF6+березень!AF4</f>
        <v>0</v>
      </c>
      <c r="AG6" s="50">
        <f>січень!AG6+лютий!AG6+березень!AG4</f>
        <v>0</v>
      </c>
      <c r="AH6" s="50">
        <f>січень!AH6+лютий!AH6+березень!AH4</f>
        <v>0</v>
      </c>
      <c r="AI6" s="50">
        <f>січень!AI6+лютий!AI6+березень!AI4</f>
        <v>0</v>
      </c>
      <c r="AJ6" s="50">
        <f>січень!AJ6+лютий!AJ6+березень!AJ4</f>
        <v>0</v>
      </c>
      <c r="AK6" s="50">
        <f>січень!AK6+лютий!AK6+березень!AK4</f>
        <v>0</v>
      </c>
      <c r="AL6" s="50">
        <f>січень!AL6+лютий!AL6+березень!AL4</f>
        <v>0</v>
      </c>
      <c r="AM6" s="50">
        <f>січень!AM6+лютий!AM6+березень!AM4</f>
        <v>0</v>
      </c>
      <c r="AN6" s="50">
        <f>січень!AN6+лютий!AN6+березень!AN4</f>
        <v>0</v>
      </c>
      <c r="AO6" s="50">
        <f>січень!AO6+лютий!AO6+березень!AO4</f>
        <v>0</v>
      </c>
      <c r="AP6" s="50">
        <f>січень!AP6+лютий!AP6+березень!AP4</f>
        <v>0</v>
      </c>
      <c r="AQ6" s="50">
        <f>січень!AQ6+лютий!AQ6+березень!AQ4</f>
        <v>0</v>
      </c>
      <c r="AR6" s="50">
        <f>січень!AR6+лютий!AR6+березень!AR4</f>
        <v>0</v>
      </c>
      <c r="AS6" s="50">
        <f>січень!AS6+лютий!AS6+березень!AS4</f>
        <v>0</v>
      </c>
      <c r="AT6" s="210">
        <f>SUM(Q6:AS6)</f>
        <v>73.2</v>
      </c>
      <c r="AU6" s="196">
        <f>січень!AU6+лютий!AU6+березень!AU4</f>
        <v>480</v>
      </c>
      <c r="AV6" s="42">
        <f>січень!AV6+лютий!AV6+березень!AV4</f>
        <v>485592.14499999996</v>
      </c>
      <c r="AW6" s="49">
        <f>січень!AW6+лютий!AW6+березень!AW4</f>
        <v>1337.9599999999998</v>
      </c>
      <c r="AX6" s="49">
        <f>січень!AX6+лютий!AX6+березень!AX4</f>
        <v>10623.130396</v>
      </c>
      <c r="AY6" s="49">
        <f>січень!AY6+лютий!AY6+березень!AY4</f>
        <v>0</v>
      </c>
      <c r="AZ6" s="111">
        <f>січень!AZ6+лютий!AZ6+березень!AZ4</f>
        <v>0</v>
      </c>
      <c r="BA6" s="111">
        <f>січень!BA6+лютий!BA6+березень!BA4</f>
        <v>0</v>
      </c>
      <c r="BB6" s="111">
        <f>січень!BB6+лютий!BB6+березень!BB4</f>
        <v>0</v>
      </c>
      <c r="BC6" s="37">
        <f>січень!BC6+лютий!BC6+березень!BC4</f>
        <v>2360</v>
      </c>
      <c r="BD6" s="157">
        <f>січень!BD6+лютий!BD6+березень!BD4</f>
        <v>0</v>
      </c>
      <c r="BE6" s="176">
        <f>січень!BE6+лютий!BE6+березень!BE4</f>
        <v>0</v>
      </c>
      <c r="BF6" s="166">
        <f>C6+D6+O6+P6+AT6+AU6+AV6+AW6+AX6+AY6+AZ6+BC6+BD6+BE6+BA6+BB6</f>
        <v>1224694.6104879999</v>
      </c>
      <c r="BH6" s="178"/>
      <c r="BJ6" s="178"/>
    </row>
    <row r="7" spans="1:58" ht="19.5" hidden="1" thickBot="1">
      <c r="A7" s="145">
        <v>41</v>
      </c>
      <c r="B7" s="146" t="s">
        <v>31</v>
      </c>
      <c r="C7" s="146"/>
      <c r="D7" s="180"/>
      <c r="E7" s="146"/>
      <c r="F7" s="146"/>
      <c r="G7" s="146"/>
      <c r="H7" s="146"/>
      <c r="I7" s="146"/>
      <c r="J7" s="146"/>
      <c r="K7" s="146"/>
      <c r="L7" s="146"/>
      <c r="M7" s="146"/>
      <c r="N7" s="147"/>
      <c r="O7" s="148">
        <f t="shared" si="0"/>
        <v>0</v>
      </c>
      <c r="P7" s="149"/>
      <c r="Q7" s="155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51"/>
      <c r="AT7" s="150">
        <f>SUM(Q7:AS7)</f>
        <v>0</v>
      </c>
      <c r="AU7" s="152"/>
      <c r="AV7" s="154"/>
      <c r="AW7" s="151"/>
      <c r="AX7" s="151"/>
      <c r="AY7" s="151"/>
      <c r="AZ7" s="149"/>
      <c r="BA7" s="152"/>
      <c r="BB7" s="152"/>
      <c r="BC7" s="150"/>
      <c r="BD7" s="153"/>
      <c r="BE7" s="150"/>
      <c r="BF7" s="167">
        <f>C7+D7+O7+P7+AT7+AU7+AV7+AW7+AX7+AY7+AZ7+BC7+BD7+BE7</f>
        <v>0</v>
      </c>
    </row>
    <row r="8" spans="1:58" ht="19.5" hidden="1" thickBot="1">
      <c r="A8" s="45">
        <v>42</v>
      </c>
      <c r="B8" s="45" t="s">
        <v>32</v>
      </c>
      <c r="C8" s="181">
        <f>C9+C10</f>
        <v>0</v>
      </c>
      <c r="D8" s="181">
        <f aca="true" t="shared" si="1" ref="D8:BE8">D9+D10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51">
        <f t="shared" si="1"/>
        <v>0</v>
      </c>
      <c r="M8" s="51">
        <f t="shared" si="1"/>
        <v>0</v>
      </c>
      <c r="N8" s="51">
        <f t="shared" si="1"/>
        <v>0</v>
      </c>
      <c r="O8" s="52">
        <f t="shared" si="1"/>
        <v>0</v>
      </c>
      <c r="P8" s="53">
        <f t="shared" si="1"/>
        <v>0</v>
      </c>
      <c r="Q8" s="38">
        <f t="shared" si="1"/>
        <v>0</v>
      </c>
      <c r="R8" s="51">
        <f t="shared" si="1"/>
        <v>0</v>
      </c>
      <c r="S8" s="51">
        <f t="shared" si="1"/>
        <v>0</v>
      </c>
      <c r="T8" s="51">
        <f t="shared" si="1"/>
        <v>0</v>
      </c>
      <c r="U8" s="51">
        <f t="shared" si="1"/>
        <v>0</v>
      </c>
      <c r="V8" s="51">
        <f t="shared" si="1"/>
        <v>0</v>
      </c>
      <c r="W8" s="51">
        <f t="shared" si="1"/>
        <v>0</v>
      </c>
      <c r="X8" s="51">
        <f t="shared" si="1"/>
        <v>0</v>
      </c>
      <c r="Y8" s="51">
        <f t="shared" si="1"/>
        <v>0</v>
      </c>
      <c r="Z8" s="51">
        <f t="shared" si="1"/>
        <v>0</v>
      </c>
      <c r="AA8" s="51">
        <f t="shared" si="1"/>
        <v>0</v>
      </c>
      <c r="AB8" s="51">
        <f t="shared" si="1"/>
        <v>0</v>
      </c>
      <c r="AC8" s="51">
        <f t="shared" si="1"/>
        <v>0</v>
      </c>
      <c r="AD8" s="51">
        <f t="shared" si="1"/>
        <v>0</v>
      </c>
      <c r="AE8" s="51">
        <f t="shared" si="1"/>
        <v>0</v>
      </c>
      <c r="AF8" s="51">
        <f t="shared" si="1"/>
        <v>0</v>
      </c>
      <c r="AG8" s="51">
        <f t="shared" si="1"/>
        <v>0</v>
      </c>
      <c r="AH8" s="51">
        <f t="shared" si="1"/>
        <v>0</v>
      </c>
      <c r="AI8" s="51">
        <f t="shared" si="1"/>
        <v>0</v>
      </c>
      <c r="AJ8" s="51">
        <f t="shared" si="1"/>
        <v>0</v>
      </c>
      <c r="AK8" s="51">
        <f t="shared" si="1"/>
        <v>0</v>
      </c>
      <c r="AL8" s="51">
        <f t="shared" si="1"/>
        <v>0</v>
      </c>
      <c r="AM8" s="51">
        <f t="shared" si="1"/>
        <v>0</v>
      </c>
      <c r="AN8" s="51">
        <f t="shared" si="1"/>
        <v>0</v>
      </c>
      <c r="AO8" s="51">
        <f t="shared" si="1"/>
        <v>0</v>
      </c>
      <c r="AP8" s="51">
        <f t="shared" si="1"/>
        <v>0</v>
      </c>
      <c r="AQ8" s="51">
        <f t="shared" si="1"/>
        <v>0</v>
      </c>
      <c r="AR8" s="51">
        <f t="shared" si="1"/>
        <v>0</v>
      </c>
      <c r="AS8" s="52">
        <f t="shared" si="1"/>
        <v>0</v>
      </c>
      <c r="AT8" s="38">
        <f t="shared" si="1"/>
        <v>0</v>
      </c>
      <c r="AU8" s="197">
        <f t="shared" si="1"/>
        <v>0</v>
      </c>
      <c r="AV8" s="45">
        <f t="shared" si="1"/>
        <v>0</v>
      </c>
      <c r="AW8" s="52">
        <f t="shared" si="1"/>
        <v>0</v>
      </c>
      <c r="AX8" s="52">
        <f t="shared" si="1"/>
        <v>0</v>
      </c>
      <c r="AY8" s="52">
        <f t="shared" si="1"/>
        <v>0</v>
      </c>
      <c r="AZ8" s="53">
        <f t="shared" si="1"/>
        <v>0</v>
      </c>
      <c r="BA8" s="197"/>
      <c r="BB8" s="197"/>
      <c r="BC8" s="38">
        <f t="shared" si="1"/>
        <v>0</v>
      </c>
      <c r="BD8" s="45">
        <f t="shared" si="1"/>
        <v>0</v>
      </c>
      <c r="BE8" s="38">
        <f t="shared" si="1"/>
        <v>0</v>
      </c>
      <c r="BF8" s="177">
        <f>BF9+BF10</f>
        <v>0</v>
      </c>
    </row>
    <row r="9" spans="1:62" ht="18.75" hidden="1">
      <c r="A9" s="47">
        <v>43</v>
      </c>
      <c r="B9" s="47" t="s">
        <v>7</v>
      </c>
      <c r="C9" s="134"/>
      <c r="D9" s="134"/>
      <c r="E9" s="47"/>
      <c r="F9" s="47"/>
      <c r="G9" s="47"/>
      <c r="H9" s="47"/>
      <c r="I9" s="47"/>
      <c r="J9" s="47"/>
      <c r="K9" s="47"/>
      <c r="L9" s="47"/>
      <c r="M9" s="47"/>
      <c r="N9" s="48"/>
      <c r="O9" s="101">
        <f t="shared" si="0"/>
        <v>0</v>
      </c>
      <c r="P9" s="111"/>
      <c r="Q9" s="5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9"/>
      <c r="AT9" s="37">
        <f>SUM(Q9:AS9)</f>
        <v>0</v>
      </c>
      <c r="AU9" s="39"/>
      <c r="AV9" s="42"/>
      <c r="AW9" s="49"/>
      <c r="AX9" s="49"/>
      <c r="AY9" s="49"/>
      <c r="AZ9" s="111"/>
      <c r="BA9" s="39"/>
      <c r="BB9" s="39"/>
      <c r="BC9" s="37"/>
      <c r="BD9" s="157"/>
      <c r="BE9" s="37"/>
      <c r="BF9" s="166">
        <f>C9+D9+O9+P9+AT9+AU9+AV9+AW9+AX9+AY9+AZ9+BC9+BD9</f>
        <v>0</v>
      </c>
      <c r="BG9" s="2"/>
      <c r="BH9" s="2"/>
      <c r="BI9" s="2"/>
      <c r="BJ9" s="2"/>
    </row>
    <row r="10" spans="1:58" ht="19.5" hidden="1" thickBot="1">
      <c r="A10" s="3">
        <v>44</v>
      </c>
      <c r="B10" s="3" t="s">
        <v>3</v>
      </c>
      <c r="C10" s="182"/>
      <c r="D10" s="182"/>
      <c r="E10" s="3"/>
      <c r="F10" s="3"/>
      <c r="G10" s="3"/>
      <c r="H10" s="3"/>
      <c r="I10" s="3"/>
      <c r="J10" s="3"/>
      <c r="K10" s="3"/>
      <c r="L10" s="3"/>
      <c r="M10" s="3"/>
      <c r="N10" s="17"/>
      <c r="O10" s="101">
        <f t="shared" si="0"/>
        <v>0</v>
      </c>
      <c r="P10" s="112"/>
      <c r="Q10" s="109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54"/>
      <c r="AT10" s="37">
        <f>SUM(Q10:AS10)</f>
        <v>0</v>
      </c>
      <c r="AU10" s="100"/>
      <c r="AV10" s="22"/>
      <c r="AW10" s="21"/>
      <c r="AX10" s="21"/>
      <c r="AY10" s="21"/>
      <c r="AZ10" s="112"/>
      <c r="BA10" s="55"/>
      <c r="BB10" s="55"/>
      <c r="BC10" s="141"/>
      <c r="BD10" s="162"/>
      <c r="BE10" s="195"/>
      <c r="BF10" s="168">
        <f>C10+D10+O10+P10+AT10+AU10+AV10+AW10+AX10+AY10+AZ10+BC10+BD10</f>
        <v>0</v>
      </c>
    </row>
    <row r="11" spans="1:58" ht="38.25" hidden="1" thickBot="1">
      <c r="A11" s="59">
        <v>45</v>
      </c>
      <c r="B11" s="60" t="s">
        <v>51</v>
      </c>
      <c r="C11" s="183"/>
      <c r="D11" s="183"/>
      <c r="E11" s="61"/>
      <c r="F11" s="61"/>
      <c r="G11" s="61"/>
      <c r="H11" s="61"/>
      <c r="I11" s="61"/>
      <c r="J11" s="61"/>
      <c r="K11" s="61"/>
      <c r="L11" s="61"/>
      <c r="M11" s="61"/>
      <c r="N11" s="60"/>
      <c r="O11" s="102">
        <f t="shared" si="0"/>
        <v>0</v>
      </c>
      <c r="P11" s="113"/>
      <c r="Q11" s="63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2"/>
      <c r="AT11" s="63">
        <f>SUM(Q11:AS11)</f>
        <v>0</v>
      </c>
      <c r="AU11" s="65"/>
      <c r="AV11" s="64"/>
      <c r="AW11" s="62"/>
      <c r="AX11" s="62"/>
      <c r="AY11" s="62"/>
      <c r="AZ11" s="113"/>
      <c r="BA11" s="65"/>
      <c r="BB11" s="65"/>
      <c r="BC11" s="63"/>
      <c r="BD11" s="158"/>
      <c r="BE11" s="63"/>
      <c r="BF11" s="169">
        <f>C11+D11+O11+P11+AT11+AU11+AV11+AW11+AX11+AY11+AZ11+BC11+BD11+BE11</f>
        <v>0</v>
      </c>
    </row>
    <row r="12" spans="1:58" s="20" customFormat="1" ht="19.5" hidden="1" thickBot="1">
      <c r="A12" s="126">
        <v>46</v>
      </c>
      <c r="B12" s="127">
        <v>611161</v>
      </c>
      <c r="C12" s="187">
        <f aca="true" t="shared" si="2" ref="C12:BE12">C13+C14+C15</f>
        <v>0</v>
      </c>
      <c r="D12" s="187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0</v>
      </c>
      <c r="I12" s="128">
        <f t="shared" si="2"/>
        <v>0</v>
      </c>
      <c r="J12" s="128">
        <f t="shared" si="2"/>
        <v>0</v>
      </c>
      <c r="K12" s="128">
        <f t="shared" si="2"/>
        <v>0</v>
      </c>
      <c r="L12" s="128">
        <f t="shared" si="2"/>
        <v>0</v>
      </c>
      <c r="M12" s="128">
        <f t="shared" si="2"/>
        <v>0</v>
      </c>
      <c r="N12" s="128">
        <f t="shared" si="2"/>
        <v>0</v>
      </c>
      <c r="O12" s="129">
        <f t="shared" si="2"/>
        <v>0</v>
      </c>
      <c r="P12" s="130">
        <f t="shared" si="2"/>
        <v>0</v>
      </c>
      <c r="Q12" s="156">
        <f t="shared" si="2"/>
        <v>0</v>
      </c>
      <c r="R12" s="128">
        <f t="shared" si="2"/>
        <v>0</v>
      </c>
      <c r="S12" s="128">
        <f t="shared" si="2"/>
        <v>0</v>
      </c>
      <c r="T12" s="128">
        <f t="shared" si="2"/>
        <v>0</v>
      </c>
      <c r="U12" s="128">
        <f t="shared" si="2"/>
        <v>0</v>
      </c>
      <c r="V12" s="128">
        <f t="shared" si="2"/>
        <v>0</v>
      </c>
      <c r="W12" s="128">
        <f t="shared" si="2"/>
        <v>0</v>
      </c>
      <c r="X12" s="128">
        <f t="shared" si="2"/>
        <v>0</v>
      </c>
      <c r="Y12" s="128">
        <f t="shared" si="2"/>
        <v>0</v>
      </c>
      <c r="Z12" s="128">
        <f t="shared" si="2"/>
        <v>0</v>
      </c>
      <c r="AA12" s="128">
        <f t="shared" si="2"/>
        <v>0</v>
      </c>
      <c r="AB12" s="128">
        <f t="shared" si="2"/>
        <v>0</v>
      </c>
      <c r="AC12" s="128">
        <f t="shared" si="2"/>
        <v>0</v>
      </c>
      <c r="AD12" s="128">
        <f t="shared" si="2"/>
        <v>0</v>
      </c>
      <c r="AE12" s="128">
        <f t="shared" si="2"/>
        <v>0</v>
      </c>
      <c r="AF12" s="128">
        <f t="shared" si="2"/>
        <v>0</v>
      </c>
      <c r="AG12" s="128">
        <f t="shared" si="2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  <c r="AO12" s="128">
        <f t="shared" si="2"/>
        <v>0</v>
      </c>
      <c r="AP12" s="128">
        <f t="shared" si="2"/>
        <v>0</v>
      </c>
      <c r="AQ12" s="128">
        <f t="shared" si="2"/>
        <v>0</v>
      </c>
      <c r="AR12" s="128">
        <f t="shared" si="2"/>
        <v>0</v>
      </c>
      <c r="AS12" s="129">
        <f t="shared" si="2"/>
        <v>0</v>
      </c>
      <c r="AT12" s="57">
        <f t="shared" si="2"/>
        <v>0</v>
      </c>
      <c r="AU12" s="198">
        <f t="shared" si="2"/>
        <v>0</v>
      </c>
      <c r="AV12" s="131">
        <f t="shared" si="2"/>
        <v>0</v>
      </c>
      <c r="AW12" s="56">
        <f t="shared" si="2"/>
        <v>0</v>
      </c>
      <c r="AX12" s="56">
        <f t="shared" si="2"/>
        <v>0</v>
      </c>
      <c r="AY12" s="56">
        <f t="shared" si="2"/>
        <v>0</v>
      </c>
      <c r="AZ12" s="132">
        <f t="shared" si="2"/>
        <v>0</v>
      </c>
      <c r="BA12" s="206"/>
      <c r="BB12" s="206"/>
      <c r="BC12" s="57">
        <f t="shared" si="2"/>
        <v>0</v>
      </c>
      <c r="BD12" s="58">
        <f t="shared" si="2"/>
        <v>0</v>
      </c>
      <c r="BE12" s="57">
        <f t="shared" si="2"/>
        <v>0</v>
      </c>
      <c r="BF12" s="189">
        <f>BF13+BF14+BF15</f>
        <v>0</v>
      </c>
    </row>
    <row r="13" spans="1:58" ht="18.75" hidden="1">
      <c r="A13" s="66">
        <v>47</v>
      </c>
      <c r="B13" s="67">
        <v>70804</v>
      </c>
      <c r="C13" s="179"/>
      <c r="D13" s="179"/>
      <c r="E13" s="68"/>
      <c r="F13" s="68"/>
      <c r="G13" s="68"/>
      <c r="H13" s="68"/>
      <c r="I13" s="68"/>
      <c r="J13" s="68"/>
      <c r="K13" s="68"/>
      <c r="L13" s="68"/>
      <c r="M13" s="68"/>
      <c r="N13" s="67"/>
      <c r="O13" s="103">
        <f t="shared" si="0"/>
        <v>0</v>
      </c>
      <c r="P13" s="114"/>
      <c r="Q13" s="140"/>
      <c r="R13" s="70"/>
      <c r="S13" s="68"/>
      <c r="T13" s="68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9"/>
      <c r="AF13" s="70"/>
      <c r="AG13" s="69"/>
      <c r="AH13" s="70"/>
      <c r="AI13" s="70"/>
      <c r="AJ13" s="70"/>
      <c r="AK13" s="70"/>
      <c r="AL13" s="68"/>
      <c r="AM13" s="70"/>
      <c r="AN13" s="70"/>
      <c r="AO13" s="70"/>
      <c r="AP13" s="70"/>
      <c r="AQ13" s="70"/>
      <c r="AR13" s="70"/>
      <c r="AS13" s="71"/>
      <c r="AT13" s="190">
        <f>SUM(Q13:AS13)</f>
        <v>0</v>
      </c>
      <c r="AU13" s="41"/>
      <c r="AV13" s="98"/>
      <c r="AW13" s="24"/>
      <c r="AX13" s="24"/>
      <c r="AY13" s="24"/>
      <c r="AZ13" s="124"/>
      <c r="BA13" s="207"/>
      <c r="BB13" s="207"/>
      <c r="BC13" s="40"/>
      <c r="BD13" s="159"/>
      <c r="BE13" s="40"/>
      <c r="BF13" s="170">
        <f>C13+D13+O13+P13+AT13+AU13+AV13+AW13+AX13+AY13+AZ13+BC13+BD13+BE13</f>
        <v>0</v>
      </c>
    </row>
    <row r="14" spans="1:58" ht="18.75" hidden="1">
      <c r="A14" s="10">
        <v>48</v>
      </c>
      <c r="B14" s="11">
        <v>70805</v>
      </c>
      <c r="C14" s="185"/>
      <c r="D14" s="185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4">
        <f t="shared" si="0"/>
        <v>0</v>
      </c>
      <c r="P14" s="115"/>
      <c r="Q14" s="2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25"/>
      <c r="AT14" s="31">
        <f>SUM(Q14:AS14)</f>
        <v>0</v>
      </c>
      <c r="AU14" s="33"/>
      <c r="AV14" s="43"/>
      <c r="AW14" s="25"/>
      <c r="AX14" s="25"/>
      <c r="AY14" s="25"/>
      <c r="AZ14" s="115"/>
      <c r="BA14" s="33"/>
      <c r="BB14" s="33"/>
      <c r="BC14" s="31"/>
      <c r="BD14" s="160"/>
      <c r="BE14" s="31"/>
      <c r="BF14" s="171">
        <f>C14+D14+O14+P14+AT14+AU14+AV14+AW14+AX14+AY14+AZ14+BC14+BD14+BE14</f>
        <v>0</v>
      </c>
    </row>
    <row r="15" spans="1:58" ht="18.75" hidden="1">
      <c r="A15" s="12">
        <v>49</v>
      </c>
      <c r="B15" s="12">
        <v>70806</v>
      </c>
      <c r="C15" s="12">
        <f>C16+C17</f>
        <v>0</v>
      </c>
      <c r="D15" s="188">
        <f aca="true" t="shared" si="3" ref="D15:BF15">D16+D17</f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26">
        <f t="shared" si="3"/>
        <v>0</v>
      </c>
      <c r="P15" s="116">
        <f t="shared" si="3"/>
        <v>0</v>
      </c>
      <c r="Q15" s="29">
        <f t="shared" si="3"/>
        <v>0</v>
      </c>
      <c r="R15" s="12">
        <f t="shared" si="3"/>
        <v>0</v>
      </c>
      <c r="S15" s="12">
        <f t="shared" si="3"/>
        <v>0</v>
      </c>
      <c r="T15" s="12">
        <f t="shared" si="3"/>
        <v>0</v>
      </c>
      <c r="U15" s="12">
        <f t="shared" si="3"/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3"/>
        <v>0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si="3"/>
        <v>0</v>
      </c>
      <c r="AF15" s="12">
        <f t="shared" si="3"/>
        <v>0</v>
      </c>
      <c r="AG15" s="12">
        <f t="shared" si="3"/>
        <v>0</v>
      </c>
      <c r="AH15" s="12">
        <f t="shared" si="3"/>
        <v>0</v>
      </c>
      <c r="AI15" s="12">
        <f t="shared" si="3"/>
        <v>0</v>
      </c>
      <c r="AJ15" s="12">
        <f t="shared" si="3"/>
        <v>0</v>
      </c>
      <c r="AK15" s="12">
        <f t="shared" si="3"/>
        <v>0</v>
      </c>
      <c r="AL15" s="12">
        <f t="shared" si="3"/>
        <v>0</v>
      </c>
      <c r="AM15" s="12">
        <f t="shared" si="3"/>
        <v>0</v>
      </c>
      <c r="AN15" s="12">
        <f t="shared" si="3"/>
        <v>0</v>
      </c>
      <c r="AO15" s="12">
        <f t="shared" si="3"/>
        <v>0</v>
      </c>
      <c r="AP15" s="12">
        <f t="shared" si="3"/>
        <v>0</v>
      </c>
      <c r="AQ15" s="12">
        <f t="shared" si="3"/>
        <v>0</v>
      </c>
      <c r="AR15" s="12">
        <f t="shared" si="3"/>
        <v>0</v>
      </c>
      <c r="AS15" s="26">
        <f t="shared" si="3"/>
        <v>0</v>
      </c>
      <c r="AT15" s="142">
        <f t="shared" si="3"/>
        <v>0</v>
      </c>
      <c r="AU15" s="35">
        <f t="shared" si="3"/>
        <v>0</v>
      </c>
      <c r="AV15" s="44">
        <f t="shared" si="3"/>
        <v>0</v>
      </c>
      <c r="AW15" s="26">
        <f t="shared" si="3"/>
        <v>0</v>
      </c>
      <c r="AX15" s="26">
        <f t="shared" si="3"/>
        <v>0</v>
      </c>
      <c r="AY15" s="26">
        <f t="shared" si="3"/>
        <v>0</v>
      </c>
      <c r="AZ15" s="116">
        <f t="shared" si="3"/>
        <v>0</v>
      </c>
      <c r="BA15" s="35"/>
      <c r="BB15" s="35"/>
      <c r="BC15" s="142">
        <f t="shared" si="3"/>
        <v>0</v>
      </c>
      <c r="BD15" s="34">
        <f t="shared" si="3"/>
        <v>0</v>
      </c>
      <c r="BE15" s="142">
        <f t="shared" si="3"/>
        <v>0</v>
      </c>
      <c r="BF15" s="29">
        <f t="shared" si="3"/>
        <v>0</v>
      </c>
    </row>
    <row r="16" spans="1:58" ht="18.75" hidden="1">
      <c r="A16" s="4">
        <v>50</v>
      </c>
      <c r="B16" s="4" t="s">
        <v>4</v>
      </c>
      <c r="C16" s="186"/>
      <c r="D16" s="186"/>
      <c r="E16" s="4"/>
      <c r="F16" s="4"/>
      <c r="G16" s="4"/>
      <c r="H16" s="4"/>
      <c r="I16" s="4"/>
      <c r="J16" s="4"/>
      <c r="K16" s="4"/>
      <c r="L16" s="4"/>
      <c r="M16" s="4"/>
      <c r="N16" s="9"/>
      <c r="O16" s="105">
        <f t="shared" si="0"/>
        <v>0</v>
      </c>
      <c r="P16" s="117"/>
      <c r="Q16" s="2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3"/>
      <c r="AT16" s="30">
        <f>SUM(Q16:AS16)</f>
        <v>0</v>
      </c>
      <c r="AU16" s="36"/>
      <c r="AV16" s="19"/>
      <c r="AW16" s="18"/>
      <c r="AX16" s="18"/>
      <c r="AY16" s="18"/>
      <c r="AZ16" s="117"/>
      <c r="BA16" s="36"/>
      <c r="BB16" s="36"/>
      <c r="BC16" s="143"/>
      <c r="BD16" s="161"/>
      <c r="BE16" s="143"/>
      <c r="BF16" s="172">
        <f>C16+D16+O16+P16+AT16+AU16+AV16+AW16+AX16+AY16+AZ16+BC16+BD16+BE16</f>
        <v>0</v>
      </c>
    </row>
    <row r="17" spans="1:58" ht="19.5" hidden="1" thickBot="1">
      <c r="A17" s="3">
        <v>51</v>
      </c>
      <c r="B17" s="3" t="s">
        <v>5</v>
      </c>
      <c r="C17" s="182"/>
      <c r="D17" s="182"/>
      <c r="E17" s="3"/>
      <c r="F17" s="3"/>
      <c r="G17" s="3"/>
      <c r="H17" s="3"/>
      <c r="I17" s="3"/>
      <c r="J17" s="3"/>
      <c r="K17" s="3"/>
      <c r="L17" s="3"/>
      <c r="M17" s="3"/>
      <c r="N17" s="17"/>
      <c r="O17" s="105">
        <f t="shared" si="0"/>
        <v>0</v>
      </c>
      <c r="P17" s="112"/>
      <c r="Q17" s="10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54"/>
      <c r="AT17" s="30">
        <f>SUM(Q17:AS17)</f>
        <v>0</v>
      </c>
      <c r="AU17" s="55"/>
      <c r="AV17" s="22"/>
      <c r="AW17" s="21"/>
      <c r="AX17" s="21"/>
      <c r="AY17" s="21"/>
      <c r="AZ17" s="112"/>
      <c r="BA17" s="55"/>
      <c r="BB17" s="55"/>
      <c r="BC17" s="141"/>
      <c r="BD17" s="162"/>
      <c r="BE17" s="141"/>
      <c r="BF17" s="172">
        <f>C17+D17+O17+P17+AT17+AU17+AV17+AW17+AX17+AY17+AZ17+BC17+BD17+BE17</f>
        <v>0</v>
      </c>
    </row>
    <row r="18" spans="1:58" ht="19.5" hidden="1" thickBot="1">
      <c r="A18" s="133">
        <v>52</v>
      </c>
      <c r="B18" s="118" t="s">
        <v>34</v>
      </c>
      <c r="C18" s="184"/>
      <c r="D18" s="184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106">
        <f t="shared" si="0"/>
        <v>0</v>
      </c>
      <c r="P18" s="119"/>
      <c r="Q18" s="75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5">
        <f>SUM(Q18:AS18)</f>
        <v>0</v>
      </c>
      <c r="AU18" s="77"/>
      <c r="AV18" s="76"/>
      <c r="AW18" s="74"/>
      <c r="AX18" s="74"/>
      <c r="AY18" s="74"/>
      <c r="AZ18" s="119"/>
      <c r="BA18" s="77"/>
      <c r="BB18" s="77"/>
      <c r="BC18" s="75"/>
      <c r="BD18" s="133"/>
      <c r="BE18" s="75"/>
      <c r="BF18" s="173">
        <f>C18+D18+O18+P18+AT18+AU18+AV18+AW18+AX18+AY18+AZ18+BC18+BD18+BE18</f>
        <v>0</v>
      </c>
    </row>
    <row r="19" spans="1:58" ht="19.5" hidden="1" thickBot="1">
      <c r="A19" s="78">
        <v>53</v>
      </c>
      <c r="B19" s="79" t="s">
        <v>33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107">
        <f t="shared" si="0"/>
        <v>0</v>
      </c>
      <c r="P19" s="120"/>
      <c r="Q19" s="8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1"/>
      <c r="AT19" s="82">
        <f>SUM(Q19:AS19)</f>
        <v>0</v>
      </c>
      <c r="AU19" s="84"/>
      <c r="AV19" s="83"/>
      <c r="AW19" s="81"/>
      <c r="AX19" s="81"/>
      <c r="AY19" s="81"/>
      <c r="AZ19" s="120"/>
      <c r="BA19" s="84"/>
      <c r="BB19" s="84"/>
      <c r="BC19" s="82"/>
      <c r="BD19" s="163"/>
      <c r="BE19" s="82"/>
      <c r="BF19" s="174">
        <f>C19+D19+O19+P19+AT19+AU19+AV19+AW19+AX19+AY19+AZ19+BC19+BD19+BE19</f>
        <v>0</v>
      </c>
    </row>
    <row r="20" spans="1:58" ht="19.5" hidden="1" thickBot="1">
      <c r="A20" s="90">
        <v>54</v>
      </c>
      <c r="B20" s="86" t="s">
        <v>35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108">
        <f t="shared" si="0"/>
        <v>0</v>
      </c>
      <c r="P20" s="121"/>
      <c r="Q20" s="92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7"/>
      <c r="AT20" s="88">
        <f>SUM(Q20:AS20)</f>
        <v>0</v>
      </c>
      <c r="AU20" s="91"/>
      <c r="AV20" s="89"/>
      <c r="AW20" s="87"/>
      <c r="AX20" s="87"/>
      <c r="AY20" s="87"/>
      <c r="AZ20" s="121"/>
      <c r="BA20" s="91"/>
      <c r="BB20" s="91"/>
      <c r="BC20" s="88"/>
      <c r="BD20" s="164"/>
      <c r="BE20" s="88"/>
      <c r="BF20" s="175">
        <f>C20+D20+O20+P20+AT20+AU20+AV20+AW20+AX20+AY20+AZ20+BC20+BD20+BE20</f>
        <v>0</v>
      </c>
    </row>
    <row r="21" spans="1:58" ht="19.5" hidden="1" thickBot="1">
      <c r="A21" s="93">
        <v>55</v>
      </c>
      <c r="B21" s="94" t="s">
        <v>2</v>
      </c>
      <c r="C21" s="95" t="e">
        <f>#REF!+C7+C8+C11+C12+C18+C19+C20</f>
        <v>#REF!</v>
      </c>
      <c r="D21" s="95" t="e">
        <f>#REF!+D7+D8+D11+D12+D18+D19+D20</f>
        <v>#REF!</v>
      </c>
      <c r="E21" s="95" t="e">
        <f>#REF!+E7+E8+E11+E12+E18+E19+E20</f>
        <v>#REF!</v>
      </c>
      <c r="F21" s="95" t="e">
        <f>#REF!+F7+F8+F11+F12+F18+F19+F20</f>
        <v>#REF!</v>
      </c>
      <c r="G21" s="95" t="e">
        <f>#REF!+G7+G8+G11+G12+G18+G19+G20</f>
        <v>#REF!</v>
      </c>
      <c r="H21" s="95" t="e">
        <f>#REF!+H7+H8+H11+H12+H18+H19+H20</f>
        <v>#REF!</v>
      </c>
      <c r="I21" s="95" t="e">
        <f>#REF!+I7+I8+I11+I12+I18+I19+I20</f>
        <v>#REF!</v>
      </c>
      <c r="J21" s="95" t="e">
        <f>#REF!+J7+J8+J11+J12+J18+J19+J20</f>
        <v>#REF!</v>
      </c>
      <c r="K21" s="95" t="e">
        <f>#REF!+K7+K8+K11+K12+K18+K19+K20</f>
        <v>#REF!</v>
      </c>
      <c r="L21" s="95" t="e">
        <f>#REF!+L7+L8+L11+L12+L18+L19+L20</f>
        <v>#REF!</v>
      </c>
      <c r="M21" s="95" t="e">
        <f>#REF!+M7+M8+M11+M12+M18+M19+M20</f>
        <v>#REF!</v>
      </c>
      <c r="N21" s="95" t="e">
        <f>#REF!+N7+N8+N11+N12+N18+N19+N20</f>
        <v>#REF!</v>
      </c>
      <c r="O21" s="96" t="e">
        <f>#REF!+O7+O8+O11+O12+O18+O19+O20</f>
        <v>#REF!</v>
      </c>
      <c r="P21" s="97" t="e">
        <f>#REF!+P7+P8+P11+P12+P18+P19+P20</f>
        <v>#REF!</v>
      </c>
      <c r="Q21" s="144" t="e">
        <f>#REF!+Q7+Q8+Q11+Q12+Q18+Q19+Q20</f>
        <v>#REF!</v>
      </c>
      <c r="R21" s="95" t="e">
        <f>#REF!+R7+R8+R11+R12+R18+R19+R20</f>
        <v>#REF!</v>
      </c>
      <c r="S21" s="95" t="e">
        <f>#REF!+S7+S8+S11+S12+S18+S19+S20</f>
        <v>#REF!</v>
      </c>
      <c r="T21" s="95" t="e">
        <f>#REF!+T7+T8+T11+T12+T18+T19+T20</f>
        <v>#REF!</v>
      </c>
      <c r="U21" s="95" t="e">
        <f>#REF!+U7+U8+U11+U12+U18+U19+U20</f>
        <v>#REF!</v>
      </c>
      <c r="V21" s="95" t="e">
        <f>#REF!+V7+V8+V11+V12+V18+V19+V20</f>
        <v>#REF!</v>
      </c>
      <c r="W21" s="95" t="e">
        <f>#REF!+W7+W8+W11+W12+W18+W19+W20</f>
        <v>#REF!</v>
      </c>
      <c r="X21" s="95" t="e">
        <f>#REF!+X7+X8+X11+X12+X18+X19+X20</f>
        <v>#REF!</v>
      </c>
      <c r="Y21" s="95" t="e">
        <f>#REF!+Y7+Y8+Y11+Y12+Y18+Y19+Y20</f>
        <v>#REF!</v>
      </c>
      <c r="Z21" s="95" t="e">
        <f>#REF!+Z7+Z8+Z11+Z12+Z18+Z19+Z20</f>
        <v>#REF!</v>
      </c>
      <c r="AA21" s="95" t="e">
        <f>#REF!+AA7+AA8+AA11+AA12+AA18+AA19+AA20</f>
        <v>#REF!</v>
      </c>
      <c r="AB21" s="95" t="e">
        <f>#REF!+AB7+AB8+AB11+AB12+AB18+AB19+AB20</f>
        <v>#REF!</v>
      </c>
      <c r="AC21" s="95" t="e">
        <f>#REF!+AC7+AC8+AC11+AC12+AC18+AC19+AC20</f>
        <v>#REF!</v>
      </c>
      <c r="AD21" s="95" t="e">
        <f>#REF!+AD7+AD8+AD11+AD12+AD18+AD19+AD20</f>
        <v>#REF!</v>
      </c>
      <c r="AE21" s="95" t="e">
        <f>#REF!+AE7+AE8+AE11+AE12+AE18+AE19+AE20</f>
        <v>#REF!</v>
      </c>
      <c r="AF21" s="95" t="e">
        <f>#REF!+AF7+AF8+AF11+AF12+AF18+AF19+AF20</f>
        <v>#REF!</v>
      </c>
      <c r="AG21" s="95" t="e">
        <f>#REF!+AG7+AG8+AG11+AG12+AG18+AG19+AG20</f>
        <v>#REF!</v>
      </c>
      <c r="AH21" s="95" t="e">
        <f>#REF!+AH7+AH8+AH11+AH12+AH18+AH19+AH20</f>
        <v>#REF!</v>
      </c>
      <c r="AI21" s="95" t="e">
        <f>#REF!+AI7+AI8+AI11+AI12+AI18+AI19+AI20</f>
        <v>#REF!</v>
      </c>
      <c r="AJ21" s="95" t="e">
        <f>#REF!+AJ7+AJ8+AJ11+AJ12+AJ18+AJ19+AJ20</f>
        <v>#REF!</v>
      </c>
      <c r="AK21" s="95" t="e">
        <f>#REF!+AK7+AK8+AK11+AK12+AK18+AK19+AK20</f>
        <v>#REF!</v>
      </c>
      <c r="AL21" s="95" t="e">
        <f>#REF!+AL7+AL8+AL11+AL12+AL18+AL19+AL20</f>
        <v>#REF!</v>
      </c>
      <c r="AM21" s="95" t="e">
        <f>#REF!+AM7+AM8+AM11+AM12+AM18+AM19+AM20</f>
        <v>#REF!</v>
      </c>
      <c r="AN21" s="95" t="e">
        <f>#REF!+AN7+AN8+AN11+AN12+AN18+AN19+AN20</f>
        <v>#REF!</v>
      </c>
      <c r="AO21" s="95" t="e">
        <f>#REF!+AO7+AO8+AO11+AO12+AO18+AO19+AO20</f>
        <v>#REF!</v>
      </c>
      <c r="AP21" s="95" t="e">
        <f>#REF!+AP7+AP8+AP11+AP12+AP18+AP19+AP20</f>
        <v>#REF!</v>
      </c>
      <c r="AQ21" s="95" t="e">
        <f>#REF!+AQ7+AQ8+AQ11+AQ12+AQ18+AQ19+AQ20</f>
        <v>#REF!</v>
      </c>
      <c r="AR21" s="95" t="e">
        <f>#REF!+AR7+AR8+AR11+AR12+AR18+AR19+AR20</f>
        <v>#REF!</v>
      </c>
      <c r="AS21" s="96" t="e">
        <f>#REF!+AS7+AS8+AS11+AS12+AS18+AS19+AS20</f>
        <v>#REF!</v>
      </c>
      <c r="AT21" s="144" t="e">
        <f>#REF!+AT7+AT8+AT11+AT12+AT18+AT19+AT20</f>
        <v>#REF!</v>
      </c>
      <c r="AU21" s="194" t="e">
        <f>#REF!+AU7+AU8+AU11+AU12+AU18+AU19+AU20</f>
        <v>#REF!</v>
      </c>
      <c r="AV21" s="99" t="e">
        <f>#REF!+AV7+AV8+AV11+AV12+AV18+AV19+AV20</f>
        <v>#REF!</v>
      </c>
      <c r="AW21" s="96" t="e">
        <f>#REF!+AW7+AW8+AW11+AW12+AW18+AW19+AW20</f>
        <v>#REF!</v>
      </c>
      <c r="AX21" s="96" t="e">
        <f>#REF!+AX7+AX8+AX11+AX12+AX18+AX19+AX20</f>
        <v>#REF!</v>
      </c>
      <c r="AY21" s="96" t="e">
        <f>#REF!+AY7+AY8+AY11+AY12+AY18+AY19+AY20</f>
        <v>#REF!</v>
      </c>
      <c r="AZ21" s="97" t="e">
        <f>#REF!+AZ7+AZ8+AZ11+AZ12+AZ18+AZ19+AZ20</f>
        <v>#REF!</v>
      </c>
      <c r="BA21" s="194"/>
      <c r="BB21" s="194"/>
      <c r="BC21" s="144" t="e">
        <f>#REF!+BC7+BC8+BC11+BC12+BC18+BC19+BC20</f>
        <v>#REF!</v>
      </c>
      <c r="BD21" s="122" t="e">
        <f>#REF!+BD7+BD8+BD11+BD12+BD18+BD19+BD20</f>
        <v>#REF!</v>
      </c>
      <c r="BE21" s="144" t="e">
        <f>#REF!+BE7+BE8+BE11+BE12+BE18+BE19+BE20</f>
        <v>#REF!</v>
      </c>
      <c r="BF21" s="194" t="e">
        <f>#REF!+BF7+BF8+BF11+BF12+BF18+BF19+BF20</f>
        <v>#REF!</v>
      </c>
    </row>
    <row r="22" spans="14:15" ht="18.75">
      <c r="N22" s="14"/>
      <c r="O22" s="14"/>
    </row>
    <row r="23" ht="18.75">
      <c r="AW23" s="16"/>
    </row>
  </sheetData>
  <sheetProtection/>
  <mergeCells count="19"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  <mergeCell ref="BD4:BD5"/>
    <mergeCell ref="BE4:BE5"/>
    <mergeCell ref="BF4:BF5"/>
    <mergeCell ref="AV4:AV5"/>
    <mergeCell ref="AW4:AW5"/>
    <mergeCell ref="AX4:AX5"/>
    <mergeCell ref="AY4:AY5"/>
    <mergeCell ref="BC4:BC5"/>
    <mergeCell ref="AZ4:B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rowBreaks count="1" manualBreakCount="1">
    <brk id="6" max="57" man="1"/>
  </rowBreaks>
  <colBreaks count="3" manualBreakCount="3">
    <brk id="10" max="63" man="1"/>
    <brk id="39" max="63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RePack by Diakov</cp:lastModifiedBy>
  <cp:lastPrinted>2019-04-24T13:07:43Z</cp:lastPrinted>
  <dcterms:created xsi:type="dcterms:W3CDTF">2003-12-12T12:38:26Z</dcterms:created>
  <dcterms:modified xsi:type="dcterms:W3CDTF">2019-05-01T11:54:28Z</dcterms:modified>
  <cp:category/>
  <cp:version/>
  <cp:contentType/>
  <cp:contentStatus/>
</cp:coreProperties>
</file>